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5240" windowHeight="10920" tabRatio="756" activeTab="1"/>
  </bookViews>
  <sheets>
    <sheet name="Титульный лист" sheetId="1" r:id="rId1"/>
    <sheet name="Диаграммы" sheetId="2" r:id="rId2"/>
    <sheet name="Итоговые данные" sheetId="3" r:id="rId3"/>
    <sheet name="Индивидуальная траектория" sheetId="4" r:id="rId4"/>
    <sheet name="08.12" sheetId="5" r:id="rId5"/>
    <sheet name="19.01" sheetId="6" r:id="rId6"/>
    <sheet name="16.02" sheetId="7" r:id="rId7"/>
    <sheet name="16.03" sheetId="8" r:id="rId8"/>
    <sheet name="13.04" sheetId="9" r:id="rId9"/>
    <sheet name="2704" sheetId="10" r:id="rId10"/>
  </sheets>
  <definedNames/>
  <calcPr fullCalcOnLoad="1"/>
</workbook>
</file>

<file path=xl/sharedStrings.xml><?xml version="1.0" encoding="utf-8"?>
<sst xmlns="http://schemas.openxmlformats.org/spreadsheetml/2006/main" count="129" uniqueCount="34">
  <si>
    <t>№</t>
  </si>
  <si>
    <t>Фамилия, имя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</si>
  <si>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</si>
  <si>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</si>
  <si>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</si>
  <si>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</si>
  <si>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</si>
  <si>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</si>
  <si>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</si>
  <si>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</si>
  <si>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</si>
  <si>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С1</t>
  </si>
  <si>
    <t>С2</t>
  </si>
  <si>
    <t>С3</t>
  </si>
  <si>
    <t>С4</t>
  </si>
  <si>
    <t>С5</t>
  </si>
  <si>
    <t>С6</t>
  </si>
  <si>
    <t>Всего</t>
  </si>
  <si>
    <t>Зачет</t>
  </si>
  <si>
    <t>В10</t>
  </si>
  <si>
    <t>В11</t>
  </si>
  <si>
    <t>В12</t>
  </si>
  <si>
    <t>Оценка</t>
  </si>
  <si>
    <t>Средний балл</t>
  </si>
  <si>
    <t>8 декабря</t>
  </si>
  <si>
    <t xml:space="preserve">% по классу </t>
  </si>
  <si>
    <t>Среднее по классу</t>
  </si>
  <si>
    <t xml:space="preserve">ТЕХНОЛОГИЯ МОНИТОРИНГА  УРОВНЯ ОБУЧЕННОСТИ УЧАЩИХСЯ (В ЭЛЕКТРОННЫХ ТАБЛИЦАХ EXCEL) И ПОСТРОЕНИЯ ИНДИВИУАЛЬНОЙ ОБРАЗОВАТЕЛЬНОЙ ТРАЕКТОРИИ.
(шаблон)
</t>
  </si>
  <si>
    <t>Иванов Иван</t>
  </si>
  <si>
    <t>19 января</t>
  </si>
  <si>
    <t>16 февраля</t>
  </si>
  <si>
    <t>16 марта</t>
  </si>
  <si>
    <t>13 апреля</t>
  </si>
  <si>
    <t>27  апреля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</si>
</sst>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[$-FC19]d\ mmmm\ yyyy\ &quot;г.&quot;"/>
    <numFmt numFmtId="175" formatCode="[$-419]d\ mmm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1"/>
      <name val="Times New Roman"/>
      <family val="0"/>
    </font>
    <font>
      <sz val="8"/>
      <name val="Times New Roman"/>
      <family val="0"/>
    </font>
    <font>
      <sz val="11"/>
      <color indexed="9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Times New Roman"/>
      <family val="0"/>
    </font>
    <font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 hidden="1"/>
    </xf>
    <xf numFmtId="173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173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1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2125"/>
          <c:w val="0.9555"/>
          <c:h val="0.743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данные'!$C$2:$H$2</c:f>
              <c:numCache>
                <c:ptCount val="6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  <c:smooth val="1"/>
        </c:ser>
        <c:marker val="1"/>
        <c:axId val="38630120"/>
        <c:axId val="12126761"/>
      </c:lineChart>
      <c:catAx>
        <c:axId val="3863012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26761"/>
        <c:crosses val="autoZero"/>
        <c:auto val="0"/>
        <c:lblOffset val="100"/>
        <c:tickLblSkip val="1"/>
        <c:noMultiLvlLbl val="0"/>
      </c:catAx>
      <c:valAx>
        <c:axId val="121267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30120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4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65"/>
          <c:w val="0.9567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траектория'!$B$5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траектория'!$C$5:$T$5</c:f>
              <c:numCache>
                <c:ptCount val="18"/>
                <c:pt idx="0">
                  <c:v>83.33333333333334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33.33333333333333</c:v>
                </c:pt>
                <c:pt idx="6">
                  <c:v>83.33333333333334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50</c:v>
                </c:pt>
                <c:pt idx="11">
                  <c:v>83.33333333333334</c:v>
                </c:pt>
                <c:pt idx="12">
                  <c:v>33.33333333333333</c:v>
                </c:pt>
                <c:pt idx="13">
                  <c:v>66.66666666666666</c:v>
                </c:pt>
                <c:pt idx="14">
                  <c:v>33.333333333333336</c:v>
                </c:pt>
                <c:pt idx="15">
                  <c:v>33.333333333333336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9576002"/>
        <c:axId val="43530835"/>
      </c:barChart>
      <c:catAx>
        <c:axId val="495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30835"/>
        <c:crosses val="autoZero"/>
        <c:auto val="1"/>
        <c:lblOffset val="100"/>
        <c:tickLblSkip val="1"/>
        <c:noMultiLvlLbl val="0"/>
      </c:catAx>
      <c:valAx>
        <c:axId val="435308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57600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7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65"/>
          <c:w val="0.9567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траектория'!$B$6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траектория'!$C$6:$T$6</c:f>
              <c:numCache>
                <c:ptCount val="18"/>
                <c:pt idx="0">
                  <c:v>83.33333333333334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83.33333333333334</c:v>
                </c:pt>
                <c:pt idx="6">
                  <c:v>100</c:v>
                </c:pt>
                <c:pt idx="7">
                  <c:v>66.66666666666666</c:v>
                </c:pt>
                <c:pt idx="8">
                  <c:v>100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41.66666666666667</c:v>
                </c:pt>
                <c:pt idx="13">
                  <c:v>66.66666666666666</c:v>
                </c:pt>
                <c:pt idx="14">
                  <c:v>44.444444444444436</c:v>
                </c:pt>
                <c:pt idx="15">
                  <c:v>33.333333333333336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6233196"/>
        <c:axId val="36336717"/>
      </c:barChart>
      <c:catAx>
        <c:axId val="56233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336717"/>
        <c:crosses val="autoZero"/>
        <c:auto val="1"/>
        <c:lblOffset val="100"/>
        <c:tickLblSkip val="1"/>
        <c:noMultiLvlLbl val="0"/>
      </c:catAx>
      <c:valAx>
        <c:axId val="363367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623319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2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9"/>
          <c:w val="0.956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данные'!$B$8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данные'!$C$8:$H$8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  <c:smooth val="1"/>
        </c:ser>
        <c:marker val="1"/>
        <c:axId val="58594998"/>
        <c:axId val="57592935"/>
      </c:lineChart>
      <c:catAx>
        <c:axId val="58594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92935"/>
        <c:crosses val="autoZero"/>
        <c:auto val="0"/>
        <c:lblOffset val="100"/>
        <c:tickLblSkip val="1"/>
        <c:noMultiLvlLbl val="0"/>
      </c:catAx>
      <c:valAx>
        <c:axId val="57592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9499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9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9"/>
          <c:w val="0.956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данные'!$B$9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данные'!$C$9:$H$9</c:f>
              <c:numCache>
                <c:ptCount val="6"/>
                <c:pt idx="0">
                  <c:v>14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16</c:v>
                </c:pt>
                <c:pt idx="5">
                  <c:v>13</c:v>
                </c:pt>
              </c:numCache>
            </c:numRef>
          </c:val>
          <c:smooth val="1"/>
        </c:ser>
        <c:marker val="1"/>
        <c:axId val="48574368"/>
        <c:axId val="34516129"/>
      </c:lineChart>
      <c:catAx>
        <c:axId val="48574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516129"/>
        <c:crosses val="autoZero"/>
        <c:auto val="0"/>
        <c:lblOffset val="100"/>
        <c:tickLblSkip val="1"/>
        <c:noMultiLvlLbl val="0"/>
      </c:catAx>
      <c:valAx>
        <c:axId val="345161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7436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4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9"/>
          <c:w val="0.956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данные'!$B$10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данные'!$C$10:$H$10</c:f>
              <c:numCache>
                <c:ptCount val="6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11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  <c:smooth val="1"/>
        </c:ser>
        <c:marker val="1"/>
        <c:axId val="42209706"/>
        <c:axId val="44343035"/>
      </c:lineChart>
      <c:catAx>
        <c:axId val="42209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43035"/>
        <c:crosses val="autoZero"/>
        <c:auto val="0"/>
        <c:lblOffset val="100"/>
        <c:tickLblSkip val="1"/>
        <c:noMultiLvlLbl val="0"/>
      </c:catAx>
      <c:valAx>
        <c:axId val="44343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0970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55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75"/>
          <c:w val="0.955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траектория'!$B$7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траектория'!$C$7:$T$7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66.66666666666666</c:v>
                </c:pt>
                <c:pt idx="9">
                  <c:v>100</c:v>
                </c:pt>
                <c:pt idx="10">
                  <c:v>50</c:v>
                </c:pt>
                <c:pt idx="11">
                  <c:v>66.66666666666666</c:v>
                </c:pt>
                <c:pt idx="12">
                  <c:v>25</c:v>
                </c:pt>
                <c:pt idx="13">
                  <c:v>58.333333333333336</c:v>
                </c:pt>
                <c:pt idx="14">
                  <c:v>5.5555555555555545</c:v>
                </c:pt>
                <c:pt idx="15">
                  <c:v>44.444444444444436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3542996"/>
        <c:axId val="35016053"/>
      </c:barChart>
      <c:catAx>
        <c:axId val="63542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16053"/>
        <c:crosses val="autoZero"/>
        <c:auto val="1"/>
        <c:lblOffset val="100"/>
        <c:tickLblSkip val="1"/>
        <c:noMultiLvlLbl val="0"/>
      </c:catAx>
      <c:valAx>
        <c:axId val="350160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354299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5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25"/>
          <c:w val="0.956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траектория'!$B$8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траектория'!$C$8:$T$8</c:f>
              <c:numCache>
                <c:ptCount val="18"/>
                <c:pt idx="0">
                  <c:v>100</c:v>
                </c:pt>
                <c:pt idx="1">
                  <c:v>83.33333333333334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16.666666666666664</c:v>
                </c:pt>
                <c:pt idx="8">
                  <c:v>66.66666666666666</c:v>
                </c:pt>
                <c:pt idx="9">
                  <c:v>0</c:v>
                </c:pt>
                <c:pt idx="10">
                  <c:v>33.33333333333333</c:v>
                </c:pt>
                <c:pt idx="11">
                  <c:v>0</c:v>
                </c:pt>
                <c:pt idx="12">
                  <c:v>0</c:v>
                </c:pt>
                <c:pt idx="13">
                  <c:v>33.33333333333333</c:v>
                </c:pt>
                <c:pt idx="14">
                  <c:v>16.666666666666668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6709022"/>
        <c:axId val="17728015"/>
      </c:barChart>
      <c:catAx>
        <c:axId val="467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28015"/>
        <c:crosses val="autoZero"/>
        <c:auto val="1"/>
        <c:lblOffset val="100"/>
        <c:tickLblSkip val="1"/>
        <c:noMultiLvlLbl val="0"/>
      </c:catAx>
      <c:valAx>
        <c:axId val="177280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670902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2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25"/>
          <c:w val="0.956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траектория'!$B$9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траектория'!$C$9:$T$9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100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50</c:v>
                </c:pt>
                <c:pt idx="12">
                  <c:v>41.66666666666667</c:v>
                </c:pt>
                <c:pt idx="13">
                  <c:v>33.33333333333333</c:v>
                </c:pt>
                <c:pt idx="14">
                  <c:v>16.666666666666668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5334408"/>
        <c:axId val="26683081"/>
      </c:barChart>
      <c:catAx>
        <c:axId val="25334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83081"/>
        <c:crosses val="autoZero"/>
        <c:auto val="1"/>
        <c:lblOffset val="100"/>
        <c:tickLblSkip val="1"/>
        <c:noMultiLvlLbl val="0"/>
      </c:catAx>
      <c:valAx>
        <c:axId val="2668308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533440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7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25"/>
          <c:w val="0.956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траектория'!$B$10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траектория'!$C$10:$T$10</c:f>
              <c:numCache>
                <c:ptCount val="18"/>
                <c:pt idx="0">
                  <c:v>83.33333333333334</c:v>
                </c:pt>
                <c:pt idx="1">
                  <c:v>83.33333333333334</c:v>
                </c:pt>
                <c:pt idx="2">
                  <c:v>100</c:v>
                </c:pt>
                <c:pt idx="3">
                  <c:v>50</c:v>
                </c:pt>
                <c:pt idx="4">
                  <c:v>50</c:v>
                </c:pt>
                <c:pt idx="5">
                  <c:v>83.33333333333334</c:v>
                </c:pt>
                <c:pt idx="6">
                  <c:v>66.66666666666666</c:v>
                </c:pt>
                <c:pt idx="7">
                  <c:v>50</c:v>
                </c:pt>
                <c:pt idx="8">
                  <c:v>50</c:v>
                </c:pt>
                <c:pt idx="9">
                  <c:v>33.33333333333333</c:v>
                </c:pt>
                <c:pt idx="10">
                  <c:v>33.33333333333333</c:v>
                </c:pt>
                <c:pt idx="11">
                  <c:v>50</c:v>
                </c:pt>
                <c:pt idx="12">
                  <c:v>8.333333333333332</c:v>
                </c:pt>
                <c:pt idx="13">
                  <c:v>8.333333333333332</c:v>
                </c:pt>
                <c:pt idx="14">
                  <c:v>11.111111111111109</c:v>
                </c:pt>
                <c:pt idx="15">
                  <c:v>11.111111111111109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8821138"/>
        <c:axId val="13845923"/>
      </c:bar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45923"/>
        <c:crosses val="autoZero"/>
        <c:auto val="1"/>
        <c:lblOffset val="100"/>
        <c:tickLblSkip val="1"/>
        <c:noMultiLvlLbl val="0"/>
      </c:catAx>
      <c:valAx>
        <c:axId val="138459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882113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7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5"/>
          <c:w val="0.955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данные'!$B$11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данные'!$C$11:$H$11</c:f>
              <c:numCache>
                <c:ptCount val="6"/>
                <c:pt idx="0">
                  <c:v>16</c:v>
                </c:pt>
                <c:pt idx="1">
                  <c:v>21</c:v>
                </c:pt>
                <c:pt idx="2">
                  <c:v>21</c:v>
                </c:pt>
                <c:pt idx="3">
                  <c:v>20</c:v>
                </c:pt>
                <c:pt idx="4">
                  <c:v>22</c:v>
                </c:pt>
                <c:pt idx="5">
                  <c:v>16</c:v>
                </c:pt>
              </c:numCache>
            </c:numRef>
          </c:val>
          <c:smooth val="1"/>
        </c:ser>
        <c:marker val="1"/>
        <c:axId val="57504444"/>
        <c:axId val="47777949"/>
      </c:line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77949"/>
        <c:crosses val="autoZero"/>
        <c:auto val="0"/>
        <c:lblOffset val="100"/>
        <c:tickLblSkip val="1"/>
        <c:noMultiLvlLbl val="0"/>
      </c:catAx>
      <c:valAx>
        <c:axId val="47777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504444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4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1965"/>
          <c:w val="0.9555"/>
          <c:h val="0.7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траектория'!$C$2:$T$2</c:f>
              <c:numCache>
                <c:ptCount val="18"/>
                <c:pt idx="0">
                  <c:v>66.66666666666666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100</c:v>
                </c:pt>
                <c:pt idx="9">
                  <c:v>66.66666666666666</c:v>
                </c:pt>
                <c:pt idx="10">
                  <c:v>50</c:v>
                </c:pt>
                <c:pt idx="11">
                  <c:v>100</c:v>
                </c:pt>
                <c:pt idx="12">
                  <c:v>50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2031986"/>
        <c:axId val="42743555"/>
      </c:barChart>
      <c:catAx>
        <c:axId val="42031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43555"/>
        <c:crosses val="autoZero"/>
        <c:auto val="1"/>
        <c:lblOffset val="100"/>
        <c:tickLblSkip val="1"/>
        <c:noMultiLvlLbl val="0"/>
      </c:catAx>
      <c:valAx>
        <c:axId val="427435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03198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3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5"/>
          <c:w val="0.955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данные'!$B$12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данные'!$C$12:$H$12</c:f>
              <c:numCache>
                <c:ptCount val="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6</c:v>
                </c:pt>
                <c:pt idx="5">
                  <c:v>12</c:v>
                </c:pt>
              </c:numCache>
            </c:numRef>
          </c:val>
          <c:smooth val="1"/>
        </c:ser>
        <c:marker val="1"/>
        <c:axId val="27348358"/>
        <c:axId val="44808631"/>
      </c:line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08631"/>
        <c:crosses val="autoZero"/>
        <c:auto val="0"/>
        <c:lblOffset val="100"/>
        <c:tickLblSkip val="1"/>
        <c:noMultiLvlLbl val="0"/>
      </c:catAx>
      <c:valAx>
        <c:axId val="44808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34835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9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5"/>
          <c:w val="0.95575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данные'!$B$13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данные'!$C$13:$H$13</c:f>
              <c:numCache>
                <c:ptCount val="6"/>
                <c:pt idx="0">
                  <c:v>16</c:v>
                </c:pt>
                <c:pt idx="1">
                  <c:v>13</c:v>
                </c:pt>
                <c:pt idx="2">
                  <c:v>13</c:v>
                </c:pt>
                <c:pt idx="3">
                  <c:v>21</c:v>
                </c:pt>
                <c:pt idx="4">
                  <c:v>14</c:v>
                </c:pt>
                <c:pt idx="5">
                  <c:v>12</c:v>
                </c:pt>
              </c:numCache>
            </c:numRef>
          </c:val>
          <c:smooth val="1"/>
        </c:ser>
        <c:marker val="1"/>
        <c:axId val="624496"/>
        <c:axId val="5620465"/>
      </c:lineChart>
      <c:catAx>
        <c:axId val="624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0465"/>
        <c:crosses val="autoZero"/>
        <c:auto val="0"/>
        <c:lblOffset val="100"/>
        <c:tickLblSkip val="1"/>
        <c:noMultiLvlLbl val="0"/>
      </c:catAx>
      <c:valAx>
        <c:axId val="56204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49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375"/>
          <c:w val="0.956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траектория'!$B$11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траектория'!$C$11:$T$11</c:f>
              <c:numCache>
                <c:ptCount val="18"/>
                <c:pt idx="0">
                  <c:v>100</c:v>
                </c:pt>
                <c:pt idx="1">
                  <c:v>66.66666666666666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100</c:v>
                </c:pt>
                <c:pt idx="7">
                  <c:v>100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83.33333333333334</c:v>
                </c:pt>
                <c:pt idx="14">
                  <c:v>83.33333333333333</c:v>
                </c:pt>
                <c:pt idx="15">
                  <c:v>72.22222222222221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0584186"/>
        <c:axId val="52604491"/>
      </c:barChart>
      <c:catAx>
        <c:axId val="5058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04491"/>
        <c:crosses val="autoZero"/>
        <c:auto val="1"/>
        <c:lblOffset val="100"/>
        <c:tickLblSkip val="1"/>
        <c:noMultiLvlLbl val="0"/>
      </c:catAx>
      <c:valAx>
        <c:axId val="5260449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58418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7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375"/>
          <c:w val="0.956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траектория'!$B$12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траектория'!$C$12:$T$12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66.66666666666666</c:v>
                </c:pt>
                <c:pt idx="3">
                  <c:v>100</c:v>
                </c:pt>
                <c:pt idx="4">
                  <c:v>66.66666666666666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50</c:v>
                </c:pt>
                <c:pt idx="8">
                  <c:v>83.33333333333334</c:v>
                </c:pt>
                <c:pt idx="9">
                  <c:v>100</c:v>
                </c:pt>
                <c:pt idx="10">
                  <c:v>33.33333333333333</c:v>
                </c:pt>
                <c:pt idx="11">
                  <c:v>83.33333333333334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33.333333333333336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678372"/>
        <c:axId val="33105349"/>
      </c:barChart>
      <c:catAx>
        <c:axId val="3678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05349"/>
        <c:crosses val="autoZero"/>
        <c:auto val="1"/>
        <c:lblOffset val="100"/>
        <c:tickLblSkip val="1"/>
        <c:noMultiLvlLbl val="0"/>
      </c:catAx>
      <c:valAx>
        <c:axId val="331053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67837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2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375"/>
          <c:w val="0.956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траектория'!$B$13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траектория'!$C$13:$T$13</c:f>
              <c:numCache>
                <c:ptCount val="18"/>
                <c:pt idx="0">
                  <c:v>83.33333333333334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100</c:v>
                </c:pt>
                <c:pt idx="9">
                  <c:v>100</c:v>
                </c:pt>
                <c:pt idx="10">
                  <c:v>66.66666666666666</c:v>
                </c:pt>
                <c:pt idx="11">
                  <c:v>83.33333333333334</c:v>
                </c:pt>
                <c:pt idx="12">
                  <c:v>66.66666666666666</c:v>
                </c:pt>
                <c:pt idx="13">
                  <c:v>83.33333333333334</c:v>
                </c:pt>
                <c:pt idx="14">
                  <c:v>16.666666666666668</c:v>
                </c:pt>
                <c:pt idx="15">
                  <c:v>16.666666666666668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9512686"/>
        <c:axId val="64287583"/>
      </c:barChart>
      <c:catAx>
        <c:axId val="2951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87583"/>
        <c:crosses val="autoZero"/>
        <c:auto val="1"/>
        <c:lblOffset val="100"/>
        <c:tickLblSkip val="1"/>
        <c:noMultiLvlLbl val="0"/>
      </c:catAx>
      <c:valAx>
        <c:axId val="6428758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51268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"/>
          <c:w val="0.956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данные'!$B$14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данные'!$C$14:$H$14</c:f>
              <c:numCache>
                <c:ptCount val="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17</c:v>
                </c:pt>
                <c:pt idx="5">
                  <c:v>13</c:v>
                </c:pt>
              </c:numCache>
            </c:numRef>
          </c:val>
          <c:smooth val="1"/>
        </c:ser>
        <c:marker val="1"/>
        <c:axId val="41717336"/>
        <c:axId val="39911705"/>
      </c:lineChart>
      <c:catAx>
        <c:axId val="417173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11705"/>
        <c:crosses val="autoZero"/>
        <c:auto val="0"/>
        <c:lblOffset val="100"/>
        <c:tickLblSkip val="1"/>
        <c:noMultiLvlLbl val="0"/>
      </c:catAx>
      <c:valAx>
        <c:axId val="399117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1733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"/>
          <c:w val="0.956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данные'!$B$15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данные'!$C$15:$H$15</c:f>
              <c:numCache>
                <c:ptCount val="6"/>
                <c:pt idx="0">
                  <c:v>14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14</c:v>
                </c:pt>
                <c:pt idx="5">
                  <c:v>7</c:v>
                </c:pt>
              </c:numCache>
            </c:numRef>
          </c:val>
          <c:smooth val="1"/>
        </c:ser>
        <c:marker val="1"/>
        <c:axId val="23661026"/>
        <c:axId val="11622643"/>
      </c:lineChart>
      <c:catAx>
        <c:axId val="236610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22643"/>
        <c:crosses val="autoZero"/>
        <c:auto val="0"/>
        <c:lblOffset val="100"/>
        <c:tickLblSkip val="1"/>
        <c:noMultiLvlLbl val="0"/>
      </c:catAx>
      <c:valAx>
        <c:axId val="116226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66102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4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9"/>
          <c:w val="0.956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данные'!$B$16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данные'!$C$16:$H$16</c:f>
              <c:numCache>
                <c:ptCount val="6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14</c:v>
                </c:pt>
                <c:pt idx="5">
                  <c:v>16</c:v>
                </c:pt>
              </c:numCache>
            </c:numRef>
          </c:val>
          <c:smooth val="1"/>
        </c:ser>
        <c:marker val="1"/>
        <c:axId val="37494924"/>
        <c:axId val="1909997"/>
      </c:lineChart>
      <c:catAx>
        <c:axId val="374949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9997"/>
        <c:crosses val="autoZero"/>
        <c:auto val="0"/>
        <c:lblOffset val="100"/>
        <c:tickLblSkip val="1"/>
        <c:noMultiLvlLbl val="0"/>
      </c:catAx>
      <c:valAx>
        <c:axId val="1909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494924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25"/>
          <c:w val="0.956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траектория'!$B$14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траектория'!$C$14:$T$14</c:f>
              <c:numCache>
                <c:ptCount val="18"/>
                <c:pt idx="0">
                  <c:v>100</c:v>
                </c:pt>
                <c:pt idx="1">
                  <c:v>83.33333333333334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83.33333333333334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50</c:v>
                </c:pt>
                <c:pt idx="13">
                  <c:v>66.66666666666666</c:v>
                </c:pt>
                <c:pt idx="14">
                  <c:v>11.111111111111109</c:v>
                </c:pt>
                <c:pt idx="15">
                  <c:v>44.444444444444436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7189974"/>
        <c:axId val="20492039"/>
      </c:barChart>
      <c:catAx>
        <c:axId val="1718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92039"/>
        <c:crosses val="autoZero"/>
        <c:auto val="1"/>
        <c:lblOffset val="100"/>
        <c:tickLblSkip val="1"/>
        <c:noMultiLvlLbl val="0"/>
      </c:catAx>
      <c:valAx>
        <c:axId val="204920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18997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4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35"/>
          <c:w val="0.956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траектория'!$B$15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траектория'!$C$15:$T$15</c:f>
              <c:numCache>
                <c:ptCount val="18"/>
                <c:pt idx="0">
                  <c:v>100</c:v>
                </c:pt>
                <c:pt idx="1">
                  <c:v>83.33333333333334</c:v>
                </c:pt>
                <c:pt idx="2">
                  <c:v>100</c:v>
                </c:pt>
                <c:pt idx="3">
                  <c:v>33.33333333333333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100</c:v>
                </c:pt>
                <c:pt idx="7">
                  <c:v>66.66666666666666</c:v>
                </c:pt>
                <c:pt idx="8">
                  <c:v>83.33333333333334</c:v>
                </c:pt>
                <c:pt idx="9">
                  <c:v>66.66666666666666</c:v>
                </c:pt>
                <c:pt idx="10">
                  <c:v>50</c:v>
                </c:pt>
                <c:pt idx="11">
                  <c:v>83.33333333333334</c:v>
                </c:pt>
                <c:pt idx="12">
                  <c:v>50</c:v>
                </c:pt>
                <c:pt idx="13">
                  <c:v>50</c:v>
                </c:pt>
                <c:pt idx="14">
                  <c:v>27.777777777777782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0210624"/>
        <c:axId val="49242433"/>
      </c:barChart>
      <c:catAx>
        <c:axId val="502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42433"/>
        <c:crosses val="autoZero"/>
        <c:auto val="1"/>
        <c:lblOffset val="100"/>
        <c:tickLblSkip val="1"/>
        <c:noMultiLvlLbl val="0"/>
      </c:catAx>
      <c:valAx>
        <c:axId val="4924243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021062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1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2095"/>
          <c:w val="0.955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данные'!$B$3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данные'!$C$3:$H$3</c:f>
              <c:numCache>
                <c:ptCount val="6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mooth val="1"/>
        </c:ser>
        <c:marker val="1"/>
        <c:axId val="49147676"/>
        <c:axId val="39675901"/>
      </c:lineChart>
      <c:catAx>
        <c:axId val="491476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75901"/>
        <c:crosses val="autoZero"/>
        <c:auto val="0"/>
        <c:lblOffset val="100"/>
        <c:tickLblSkip val="1"/>
        <c:noMultiLvlLbl val="0"/>
      </c:catAx>
      <c:valAx>
        <c:axId val="39675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14767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7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75"/>
          <c:w val="0.9562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траектория'!$B$16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траектория'!$C$16:$T$16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100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83.33333333333334</c:v>
                </c:pt>
                <c:pt idx="12">
                  <c:v>41.66666666666667</c:v>
                </c:pt>
                <c:pt idx="13">
                  <c:v>33.33333333333333</c:v>
                </c:pt>
                <c:pt idx="14">
                  <c:v>22.222222222222218</c:v>
                </c:pt>
                <c:pt idx="15">
                  <c:v>22.222222222222218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0528714"/>
        <c:axId val="29214107"/>
      </c:barChart>
      <c:catAx>
        <c:axId val="4052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14107"/>
        <c:crosses val="autoZero"/>
        <c:auto val="1"/>
        <c:lblOffset val="100"/>
        <c:tickLblSkip val="1"/>
        <c:noMultiLvlLbl val="0"/>
      </c:catAx>
      <c:valAx>
        <c:axId val="2921410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052871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8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5"/>
          <c:w val="0.956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данные'!$B$17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данные'!$C$17:$H$17</c:f>
              <c:numCache>
                <c:ptCount val="6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</c:numCache>
            </c:numRef>
          </c:val>
          <c:smooth val="1"/>
        </c:ser>
        <c:marker val="1"/>
        <c:axId val="61600372"/>
        <c:axId val="17532437"/>
      </c:lineChart>
      <c:catAx>
        <c:axId val="616003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32437"/>
        <c:crosses val="autoZero"/>
        <c:auto val="0"/>
        <c:lblOffset val="100"/>
        <c:tickLblSkip val="1"/>
        <c:noMultiLvlLbl val="0"/>
      </c:catAx>
      <c:valAx>
        <c:axId val="17532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600372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5"/>
          <c:w val="0.956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данные'!$B$18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данные'!$C$18:$H$18</c:f>
              <c:numCache>
                <c:ptCount val="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20</c:v>
                </c:pt>
                <c:pt idx="4">
                  <c:v>20</c:v>
                </c:pt>
                <c:pt idx="5">
                  <c:v>11</c:v>
                </c:pt>
              </c:numCache>
            </c:numRef>
          </c:val>
          <c:smooth val="1"/>
        </c:ser>
        <c:marker val="1"/>
        <c:axId val="23574206"/>
        <c:axId val="10841263"/>
      </c:lineChart>
      <c:catAx>
        <c:axId val="235742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41263"/>
        <c:crosses val="autoZero"/>
        <c:auto val="0"/>
        <c:lblOffset val="100"/>
        <c:tickLblSkip val="1"/>
        <c:noMultiLvlLbl val="0"/>
      </c:catAx>
      <c:valAx>
        <c:axId val="10841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7420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44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5"/>
          <c:w val="0.956"/>
          <c:h val="0.748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данные'!$B$19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данные'!$C$19:$H$19</c:f>
              <c:numCache>
                <c:ptCount val="6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mooth val="1"/>
        </c:ser>
        <c:marker val="1"/>
        <c:axId val="30462504"/>
        <c:axId val="5727081"/>
      </c:lineChart>
      <c:catAx>
        <c:axId val="304625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7081"/>
        <c:crosses val="autoZero"/>
        <c:auto val="0"/>
        <c:lblOffset val="100"/>
        <c:tickLblSkip val="1"/>
        <c:noMultiLvlLbl val="0"/>
      </c:catAx>
      <c:valAx>
        <c:axId val="5727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62504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2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25"/>
          <c:w val="0.956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траектория'!$B$17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траектория'!$C$17:$T$17</c:f>
              <c:numCache>
                <c:ptCount val="18"/>
                <c:pt idx="0">
                  <c:v>66.66666666666666</c:v>
                </c:pt>
                <c:pt idx="1">
                  <c:v>100</c:v>
                </c:pt>
                <c:pt idx="2">
                  <c:v>66.66666666666666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100</c:v>
                </c:pt>
                <c:pt idx="6">
                  <c:v>83.33333333333334</c:v>
                </c:pt>
                <c:pt idx="7">
                  <c:v>66.66666666666666</c:v>
                </c:pt>
                <c:pt idx="8">
                  <c:v>100</c:v>
                </c:pt>
                <c:pt idx="9">
                  <c:v>50</c:v>
                </c:pt>
                <c:pt idx="10">
                  <c:v>16.666666666666664</c:v>
                </c:pt>
                <c:pt idx="11">
                  <c:v>83.33333333333334</c:v>
                </c:pt>
                <c:pt idx="12">
                  <c:v>8.333333333333332</c:v>
                </c:pt>
                <c:pt idx="13">
                  <c:v>75</c:v>
                </c:pt>
                <c:pt idx="14">
                  <c:v>0</c:v>
                </c:pt>
                <c:pt idx="15">
                  <c:v>50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1543730"/>
        <c:axId val="61240387"/>
      </c:barChart>
      <c:catAx>
        <c:axId val="51543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240387"/>
        <c:crosses val="autoZero"/>
        <c:auto val="1"/>
        <c:lblOffset val="100"/>
        <c:tickLblSkip val="1"/>
        <c:noMultiLvlLbl val="0"/>
      </c:catAx>
      <c:valAx>
        <c:axId val="612403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54373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1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25"/>
          <c:w val="0.956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траектория'!$B$18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траектория'!$C$18:$T$18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83.33333333333334</c:v>
                </c:pt>
                <c:pt idx="6">
                  <c:v>100</c:v>
                </c:pt>
                <c:pt idx="7">
                  <c:v>83.33333333333334</c:v>
                </c:pt>
                <c:pt idx="8">
                  <c:v>100</c:v>
                </c:pt>
                <c:pt idx="9">
                  <c:v>50</c:v>
                </c:pt>
                <c:pt idx="10">
                  <c:v>83.33333333333334</c:v>
                </c:pt>
                <c:pt idx="11">
                  <c:v>100</c:v>
                </c:pt>
                <c:pt idx="12">
                  <c:v>50</c:v>
                </c:pt>
                <c:pt idx="13">
                  <c:v>83.33333333333334</c:v>
                </c:pt>
                <c:pt idx="14">
                  <c:v>44.444444444444436</c:v>
                </c:pt>
                <c:pt idx="15">
                  <c:v>22.222222222222218</c:v>
                </c:pt>
                <c:pt idx="16">
                  <c:v>0</c:v>
                </c:pt>
                <c:pt idx="17">
                  <c:v>8.333333333333332</c:v>
                </c:pt>
              </c:numCache>
            </c:numRef>
          </c:val>
        </c:ser>
        <c:axId val="14292572"/>
        <c:axId val="61524285"/>
      </c:barChart>
      <c:catAx>
        <c:axId val="1429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24285"/>
        <c:crosses val="autoZero"/>
        <c:auto val="1"/>
        <c:lblOffset val="100"/>
        <c:tickLblSkip val="1"/>
        <c:noMultiLvlLbl val="0"/>
      </c:catAx>
      <c:valAx>
        <c:axId val="615242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429257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48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19525"/>
          <c:w val="0.956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траектория'!$B$19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траектория'!$C$19:$T$19</c:f>
              <c:numCache>
                <c:ptCount val="18"/>
                <c:pt idx="0">
                  <c:v>100</c:v>
                </c:pt>
                <c:pt idx="1">
                  <c:v>83.33333333333334</c:v>
                </c:pt>
                <c:pt idx="2">
                  <c:v>100</c:v>
                </c:pt>
                <c:pt idx="3">
                  <c:v>66.66666666666666</c:v>
                </c:pt>
                <c:pt idx="4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33.33333333333333</c:v>
                </c:pt>
                <c:pt idx="8">
                  <c:v>66.66666666666666</c:v>
                </c:pt>
                <c:pt idx="9">
                  <c:v>66.66666666666666</c:v>
                </c:pt>
                <c:pt idx="10">
                  <c:v>83.33333333333334</c:v>
                </c:pt>
                <c:pt idx="11">
                  <c:v>16.666666666666664</c:v>
                </c:pt>
                <c:pt idx="12">
                  <c:v>0</c:v>
                </c:pt>
                <c:pt idx="13">
                  <c:v>0</c:v>
                </c:pt>
                <c:pt idx="14">
                  <c:v>5.5555555555555545</c:v>
                </c:pt>
                <c:pt idx="15">
                  <c:v>22.222222222222218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16847654"/>
        <c:axId val="17411159"/>
      </c:barChart>
      <c:catAx>
        <c:axId val="16847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411159"/>
        <c:crosses val="autoZero"/>
        <c:auto val="1"/>
        <c:lblOffset val="100"/>
        <c:tickLblSkip val="1"/>
        <c:noMultiLvlLbl val="0"/>
      </c:catAx>
      <c:valAx>
        <c:axId val="174111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684765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"/>
          <c:w val="0.956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данные'!$B$20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данные'!$C$20:$H$20</c:f>
              <c:numCache>
                <c:ptCount val="6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1"/>
        </c:ser>
        <c:marker val="1"/>
        <c:axId val="22482704"/>
        <c:axId val="1017745"/>
      </c:lineChart>
      <c:catAx>
        <c:axId val="22482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7745"/>
        <c:crosses val="autoZero"/>
        <c:auto val="0"/>
        <c:lblOffset val="100"/>
        <c:tickLblSkip val="1"/>
        <c:noMultiLvlLbl val="0"/>
      </c:catAx>
      <c:valAx>
        <c:axId val="1017745"/>
        <c:scaling>
          <c:orientation val="minMax"/>
          <c:max val="13.5"/>
          <c:min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82704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7"/>
          <c:w val="0.9562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данные'!$B$21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данные'!$C$21:$H$21</c:f>
              <c:numCache>
                <c:ptCount val="6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20</c:v>
                </c:pt>
                <c:pt idx="4">
                  <c:v>12</c:v>
                </c:pt>
                <c:pt idx="5">
                  <c:v>17</c:v>
                </c:pt>
              </c:numCache>
            </c:numRef>
          </c:val>
          <c:smooth val="1"/>
        </c:ser>
        <c:marker val="1"/>
        <c:axId val="9159706"/>
        <c:axId val="15328491"/>
      </c:lineChart>
      <c:catAx>
        <c:axId val="9159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28491"/>
        <c:crosses val="autoZero"/>
        <c:auto val="0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15970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75"/>
          <c:w val="0.956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траектория'!$B$20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траектория'!$C$20:$T$20</c:f>
              <c:numCache>
                <c:ptCount val="18"/>
                <c:pt idx="0">
                  <c:v>83.33333333333334</c:v>
                </c:pt>
                <c:pt idx="1">
                  <c:v>100</c:v>
                </c:pt>
                <c:pt idx="2">
                  <c:v>33.33333333333333</c:v>
                </c:pt>
                <c:pt idx="3">
                  <c:v>100</c:v>
                </c:pt>
                <c:pt idx="4">
                  <c:v>100</c:v>
                </c:pt>
                <c:pt idx="5">
                  <c:v>83.33333333333334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33.33333333333333</c:v>
                </c:pt>
                <c:pt idx="10">
                  <c:v>16.666666666666664</c:v>
                </c:pt>
                <c:pt idx="11">
                  <c:v>83.33333333333334</c:v>
                </c:pt>
                <c:pt idx="12">
                  <c:v>25</c:v>
                </c:pt>
                <c:pt idx="13">
                  <c:v>83.33333333333334</c:v>
                </c:pt>
                <c:pt idx="14">
                  <c:v>0</c:v>
                </c:pt>
                <c:pt idx="15">
                  <c:v>44.444444444444436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738692"/>
        <c:axId val="33648229"/>
      </c:barChart>
      <c:catAx>
        <c:axId val="373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3869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9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21025"/>
          <c:w val="0.9555"/>
          <c:h val="0.745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данные'!$B$4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данные'!$C$4:$H$4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  <c:smooth val="1"/>
        </c:ser>
        <c:marker val="1"/>
        <c:axId val="21538790"/>
        <c:axId val="59631383"/>
      </c:lineChart>
      <c:catAx>
        <c:axId val="215387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31383"/>
        <c:crosses val="autoZero"/>
        <c:auto val="0"/>
        <c:lblOffset val="100"/>
        <c:tickLblSkip val="1"/>
        <c:noMultiLvlLbl val="0"/>
      </c:catAx>
      <c:valAx>
        <c:axId val="59631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38790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5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75"/>
          <c:w val="0.956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траектория'!$B$21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траектория'!$C$21:$T$21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66.66666666666666</c:v>
                </c:pt>
                <c:pt idx="9">
                  <c:v>83.33333333333334</c:v>
                </c:pt>
                <c:pt idx="10">
                  <c:v>100</c:v>
                </c:pt>
                <c:pt idx="11">
                  <c:v>66.66666666666666</c:v>
                </c:pt>
                <c:pt idx="12">
                  <c:v>16.666666666666664</c:v>
                </c:pt>
                <c:pt idx="13">
                  <c:v>33.33333333333333</c:v>
                </c:pt>
                <c:pt idx="14">
                  <c:v>27.777777777777782</c:v>
                </c:pt>
                <c:pt idx="15">
                  <c:v>16.666666666666668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4398606"/>
        <c:axId val="41151999"/>
      </c:barChart>
      <c:catAx>
        <c:axId val="3439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151999"/>
        <c:crosses val="autoZero"/>
        <c:auto val="1"/>
        <c:lblOffset val="100"/>
        <c:tickLblSkip val="1"/>
        <c:noMultiLvlLbl val="0"/>
      </c:catAx>
      <c:valAx>
        <c:axId val="4115199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39860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05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данные'!$B$33</c:f>
              <c:strCache>
                <c:ptCount val="1"/>
                <c:pt idx="0">
                  <c:v>Среднее по классу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данные'!$C$33:$H$33</c:f>
              <c:numCache>
                <c:ptCount val="6"/>
                <c:pt idx="0">
                  <c:v>12.1</c:v>
                </c:pt>
                <c:pt idx="1">
                  <c:v>11.8</c:v>
                </c:pt>
                <c:pt idx="2">
                  <c:v>11.9</c:v>
                </c:pt>
                <c:pt idx="3">
                  <c:v>14.633333333333333</c:v>
                </c:pt>
                <c:pt idx="4">
                  <c:v>13</c:v>
                </c:pt>
                <c:pt idx="5">
                  <c:v>12.6</c:v>
                </c:pt>
              </c:numCache>
            </c:numRef>
          </c:val>
          <c:smooth val="1"/>
        </c:ser>
        <c:marker val="1"/>
        <c:axId val="34823672"/>
        <c:axId val="44977593"/>
      </c:lineChart>
      <c:catAx>
        <c:axId val="348236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77593"/>
        <c:crosses val="autoZero"/>
        <c:auto val="0"/>
        <c:lblOffset val="100"/>
        <c:tickLblSkip val="1"/>
        <c:noMultiLvlLbl val="0"/>
      </c:catAx>
      <c:valAx>
        <c:axId val="44977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823672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5"/>
          <c:w val="0.956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траектория'!$B$33</c:f>
              <c:strCache>
                <c:ptCount val="1"/>
                <c:pt idx="0">
                  <c:v>% по классу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траектория'!$C$33:$T$33</c:f>
              <c:numCache>
                <c:ptCount val="18"/>
                <c:pt idx="0">
                  <c:v>91.11111111111113</c:v>
                </c:pt>
                <c:pt idx="1">
                  <c:v>93.8888888888889</c:v>
                </c:pt>
                <c:pt idx="2">
                  <c:v>93.8888888888889</c:v>
                </c:pt>
                <c:pt idx="3">
                  <c:v>83.8888888888889</c:v>
                </c:pt>
                <c:pt idx="4">
                  <c:v>87.22222222222223</c:v>
                </c:pt>
                <c:pt idx="5">
                  <c:v>88.8888888888889</c:v>
                </c:pt>
                <c:pt idx="6">
                  <c:v>95.55555555555557</c:v>
                </c:pt>
                <c:pt idx="7">
                  <c:v>63.33333333333332</c:v>
                </c:pt>
                <c:pt idx="8">
                  <c:v>83.8888888888889</c:v>
                </c:pt>
                <c:pt idx="9">
                  <c:v>68.33333333333333</c:v>
                </c:pt>
                <c:pt idx="10">
                  <c:v>59.44444444444445</c:v>
                </c:pt>
                <c:pt idx="11">
                  <c:v>73.8888888888889</c:v>
                </c:pt>
                <c:pt idx="12">
                  <c:v>32.49999999999999</c:v>
                </c:pt>
                <c:pt idx="13">
                  <c:v>45.833333333333336</c:v>
                </c:pt>
                <c:pt idx="14">
                  <c:v>17.962962962962965</c:v>
                </c:pt>
                <c:pt idx="15">
                  <c:v>24.074074074074076</c:v>
                </c:pt>
                <c:pt idx="16">
                  <c:v>0</c:v>
                </c:pt>
                <c:pt idx="17">
                  <c:v>0.27777777777777773</c:v>
                </c:pt>
              </c:numCache>
            </c:numRef>
          </c:val>
        </c:ser>
        <c:axId val="2145154"/>
        <c:axId val="19306387"/>
      </c:barChart>
      <c:catAx>
        <c:axId val="214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06387"/>
        <c:crosses val="autoZero"/>
        <c:auto val="1"/>
        <c:lblOffset val="100"/>
        <c:tickLblSkip val="1"/>
        <c:noMultiLvlLbl val="0"/>
      </c:catAx>
      <c:valAx>
        <c:axId val="193063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14515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0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данные'!$B$22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данные'!$C$22:$H$22</c:f>
              <c:numCache>
                <c:ptCount val="6"/>
                <c:pt idx="0">
                  <c:v>11</c:v>
                </c:pt>
                <c:pt idx="1">
                  <c:v>9</c:v>
                </c:pt>
                <c:pt idx="2">
                  <c:v>11</c:v>
                </c:pt>
                <c:pt idx="3">
                  <c:v>14</c:v>
                </c:pt>
                <c:pt idx="4">
                  <c:v>13</c:v>
                </c:pt>
                <c:pt idx="5">
                  <c:v>13</c:v>
                </c:pt>
              </c:numCache>
            </c:numRef>
          </c:val>
          <c:smooth val="1"/>
        </c:ser>
        <c:marker val="1"/>
        <c:axId val="39539756"/>
        <c:axId val="20313485"/>
      </c:lineChart>
      <c:catAx>
        <c:axId val="395397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13485"/>
        <c:crosses val="autoZero"/>
        <c:auto val="0"/>
        <c:lblOffset val="100"/>
        <c:tickLblSkip val="1"/>
        <c:noMultiLvlLbl val="0"/>
      </c:catAx>
      <c:valAx>
        <c:axId val="20313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53975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5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данные'!$B$23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данные'!$C$23:$H$23</c:f>
              <c:numCache>
                <c:ptCount val="6"/>
                <c:pt idx="0">
                  <c:v>16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14</c:v>
                </c:pt>
                <c:pt idx="5">
                  <c:v>9</c:v>
                </c:pt>
              </c:numCache>
            </c:numRef>
          </c:val>
          <c:smooth val="1"/>
        </c:ser>
        <c:marker val="1"/>
        <c:axId val="48603638"/>
        <c:axId val="34779559"/>
      </c:lineChart>
      <c:catAx>
        <c:axId val="48603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79559"/>
        <c:crosses val="autoZero"/>
        <c:auto val="0"/>
        <c:lblOffset val="100"/>
        <c:tickLblSkip val="1"/>
        <c:noMultiLvlLbl val="0"/>
      </c:catAx>
      <c:valAx>
        <c:axId val="347795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0363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данные'!$B$24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данные'!$C$24:$H$24</c:f>
              <c:numCache>
                <c:ptCount val="6"/>
                <c:pt idx="0">
                  <c:v>16</c:v>
                </c:pt>
                <c:pt idx="1">
                  <c:v>9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16</c:v>
                </c:pt>
              </c:numCache>
            </c:numRef>
          </c:val>
          <c:smooth val="1"/>
        </c:ser>
        <c:marker val="1"/>
        <c:axId val="44580576"/>
        <c:axId val="65680865"/>
      </c:lineChart>
      <c:catAx>
        <c:axId val="445805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80865"/>
        <c:crosses val="autoZero"/>
        <c:auto val="0"/>
        <c:lblOffset val="100"/>
        <c:tickLblSkip val="1"/>
        <c:noMultiLvlLbl val="0"/>
      </c:catAx>
      <c:valAx>
        <c:axId val="6568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8057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4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данные'!$B$25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данные'!$C$25:$H$25</c:f>
              <c:numCache>
                <c:ptCount val="6"/>
                <c:pt idx="0">
                  <c:v>14</c:v>
                </c:pt>
                <c:pt idx="1">
                  <c:v>15</c:v>
                </c:pt>
                <c:pt idx="2">
                  <c:v>12</c:v>
                </c:pt>
                <c:pt idx="3">
                  <c:v>11</c:v>
                </c:pt>
                <c:pt idx="4">
                  <c:v>9</c:v>
                </c:pt>
                <c:pt idx="5">
                  <c:v>12</c:v>
                </c:pt>
              </c:numCache>
            </c:numRef>
          </c:val>
          <c:smooth val="1"/>
        </c:ser>
        <c:marker val="1"/>
        <c:axId val="54256874"/>
        <c:axId val="18549819"/>
      </c:lineChart>
      <c:catAx>
        <c:axId val="54256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49819"/>
        <c:crosses val="autoZero"/>
        <c:auto val="0"/>
        <c:lblOffset val="100"/>
        <c:tickLblSkip val="1"/>
        <c:noMultiLvlLbl val="0"/>
      </c:catAx>
      <c:valAx>
        <c:axId val="18549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56874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5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данные'!$B$26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данные'!$C$26:$H$26</c:f>
              <c:numCache>
                <c:ptCount val="6"/>
                <c:pt idx="0">
                  <c:v>13</c:v>
                </c:pt>
                <c:pt idx="1">
                  <c:v>13</c:v>
                </c:pt>
                <c:pt idx="2">
                  <c:v>12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val>
          <c:smooth val="1"/>
        </c:ser>
        <c:marker val="1"/>
        <c:axId val="32730644"/>
        <c:axId val="26140341"/>
      </c:lineChart>
      <c:catAx>
        <c:axId val="327306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40341"/>
        <c:crosses val="autoZero"/>
        <c:auto val="0"/>
        <c:lblOffset val="100"/>
        <c:tickLblSkip val="1"/>
        <c:noMultiLvlLbl val="0"/>
      </c:catAx>
      <c:valAx>
        <c:axId val="261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730644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9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данные'!$B$27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данные'!$C$27:$H$27</c:f>
              <c:numCache>
                <c:ptCount val="6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5</c:v>
                </c:pt>
                <c:pt idx="5">
                  <c:v>13</c:v>
                </c:pt>
              </c:numCache>
            </c:numRef>
          </c:val>
          <c:smooth val="1"/>
        </c:ser>
        <c:marker val="1"/>
        <c:axId val="33936478"/>
        <c:axId val="36992847"/>
      </c:lineChart>
      <c:catAx>
        <c:axId val="339364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92847"/>
        <c:crosses val="autoZero"/>
        <c:auto val="0"/>
        <c:lblOffset val="100"/>
        <c:tickLblSkip val="1"/>
        <c:noMultiLvlLbl val="0"/>
      </c:catAx>
      <c:valAx>
        <c:axId val="36992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3647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3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данные'!$B$28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данные'!$C$28:$H$28</c:f>
              <c:numCache>
                <c:ptCount val="6"/>
                <c:pt idx="0">
                  <c:v>15</c:v>
                </c:pt>
                <c:pt idx="1">
                  <c:v>9</c:v>
                </c:pt>
                <c:pt idx="2">
                  <c:v>15</c:v>
                </c:pt>
                <c:pt idx="3">
                  <c:v>21</c:v>
                </c:pt>
                <c:pt idx="4">
                  <c:v>22</c:v>
                </c:pt>
                <c:pt idx="5">
                  <c:v>7</c:v>
                </c:pt>
              </c:numCache>
            </c:numRef>
          </c:val>
          <c:smooth val="1"/>
        </c:ser>
        <c:marker val="1"/>
        <c:axId val="64500168"/>
        <c:axId val="43630601"/>
      </c:lineChart>
      <c:catAx>
        <c:axId val="645001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30601"/>
        <c:crosses val="autoZero"/>
        <c:auto val="0"/>
        <c:lblOffset val="100"/>
        <c:tickLblSkip val="1"/>
        <c:noMultiLvlLbl val="0"/>
      </c:catAx>
      <c:valAx>
        <c:axId val="43630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50016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3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19575"/>
          <c:w val="0.95575"/>
          <c:h val="0.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траектория'!$B$3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траектория'!$C$3:$T$3</c:f>
              <c:numCache>
                <c:ptCount val="18"/>
                <c:pt idx="0">
                  <c:v>83.33333333333334</c:v>
                </c:pt>
                <c:pt idx="1">
                  <c:v>100</c:v>
                </c:pt>
                <c:pt idx="2">
                  <c:v>100</c:v>
                </c:pt>
                <c:pt idx="3">
                  <c:v>50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100</c:v>
                </c:pt>
                <c:pt idx="7">
                  <c:v>33.33333333333333</c:v>
                </c:pt>
                <c:pt idx="8">
                  <c:v>66.66666666666666</c:v>
                </c:pt>
                <c:pt idx="9">
                  <c:v>50</c:v>
                </c:pt>
                <c:pt idx="10">
                  <c:v>66.66666666666666</c:v>
                </c:pt>
                <c:pt idx="11">
                  <c:v>83.33333333333334</c:v>
                </c:pt>
                <c:pt idx="12">
                  <c:v>8.333333333333332</c:v>
                </c:pt>
                <c:pt idx="13">
                  <c:v>50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6920400"/>
        <c:axId val="65412689"/>
      </c:barChart>
      <c:catAx>
        <c:axId val="66920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12689"/>
        <c:crosses val="autoZero"/>
        <c:auto val="1"/>
        <c:lblOffset val="100"/>
        <c:tickLblSkip val="1"/>
        <c:noMultiLvlLbl val="0"/>
      </c:catAx>
      <c:valAx>
        <c:axId val="654126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692040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5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данные'!$B$29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данные'!$C$29:$H$29</c:f>
              <c:numCache>
                <c:ptCount val="6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6</c:v>
                </c:pt>
                <c:pt idx="5">
                  <c:v>16</c:v>
                </c:pt>
              </c:numCache>
            </c:numRef>
          </c:val>
          <c:smooth val="1"/>
        </c:ser>
        <c:marker val="1"/>
        <c:axId val="57131090"/>
        <c:axId val="44417763"/>
      </c:lineChart>
      <c:catAx>
        <c:axId val="57131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17763"/>
        <c:crosses val="autoZero"/>
        <c:auto val="0"/>
        <c:lblOffset val="100"/>
        <c:tickLblSkip val="1"/>
        <c:noMultiLvlLbl val="0"/>
      </c:catAx>
      <c:valAx>
        <c:axId val="44417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31090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6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данные'!$B$30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данные'!$C$30:$H$30</c:f>
              <c:numCache>
                <c:ptCount val="6"/>
                <c:pt idx="0">
                  <c:v>12</c:v>
                </c:pt>
                <c:pt idx="1">
                  <c:v>9</c:v>
                </c:pt>
                <c:pt idx="2">
                  <c:v>13</c:v>
                </c:pt>
                <c:pt idx="3">
                  <c:v>14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  <c:smooth val="1"/>
        </c:ser>
        <c:marker val="1"/>
        <c:axId val="64215548"/>
        <c:axId val="41069021"/>
      </c:lineChart>
      <c:catAx>
        <c:axId val="642155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069021"/>
        <c:crosses val="autoZero"/>
        <c:auto val="0"/>
        <c:lblOffset val="100"/>
        <c:tickLblSkip val="1"/>
        <c:noMultiLvlLbl val="0"/>
      </c:catAx>
      <c:valAx>
        <c:axId val="410690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21554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3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"/>
          <c:y val="0.20625"/>
          <c:w val="0.95625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данные'!$B$31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данные'!$C$31:$H$31</c:f>
              <c:numCache>
                <c:ptCount val="6"/>
                <c:pt idx="0">
                  <c:v>10</c:v>
                </c:pt>
                <c:pt idx="1">
                  <c:v>21</c:v>
                </c:pt>
                <c:pt idx="2">
                  <c:v>8</c:v>
                </c:pt>
                <c:pt idx="3">
                  <c:v>14</c:v>
                </c:pt>
                <c:pt idx="4">
                  <c:v>17</c:v>
                </c:pt>
                <c:pt idx="5">
                  <c:v>11</c:v>
                </c:pt>
              </c:numCache>
            </c:numRef>
          </c:val>
          <c:smooth val="1"/>
        </c:ser>
        <c:marker val="1"/>
        <c:axId val="34076870"/>
        <c:axId val="38256375"/>
      </c:lineChart>
      <c:catAx>
        <c:axId val="340768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56375"/>
        <c:crosses val="autoZero"/>
        <c:auto val="0"/>
        <c:lblOffset val="100"/>
        <c:tickLblSkip val="1"/>
        <c:noMultiLvlLbl val="0"/>
      </c:catAx>
      <c:valAx>
        <c:axId val="38256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76870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3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5"/>
          <c:w val="0.956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траектория'!$B$22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траектория'!$C$1:$U$1</c:f>
              <c:strCache>
                <c:ptCount val="19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  <c:pt idx="18">
                  <c:v>Средний балл</c:v>
                </c:pt>
              </c:strCache>
            </c:strRef>
          </c:cat>
          <c:val>
            <c:numRef>
              <c:f>'Индивидуальная траектория'!$C$22:$U$22</c:f>
              <c:numCache>
                <c:ptCount val="19"/>
                <c:pt idx="0">
                  <c:v>83.33333333333334</c:v>
                </c:pt>
                <c:pt idx="1">
                  <c:v>100</c:v>
                </c:pt>
                <c:pt idx="2">
                  <c:v>83.33333333333334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100</c:v>
                </c:pt>
                <c:pt idx="9">
                  <c:v>83.33333333333334</c:v>
                </c:pt>
                <c:pt idx="10">
                  <c:v>50</c:v>
                </c:pt>
                <c:pt idx="11">
                  <c:v>83.33333333333334</c:v>
                </c:pt>
                <c:pt idx="12">
                  <c:v>33.33333333333333</c:v>
                </c:pt>
                <c:pt idx="13">
                  <c:v>16.666666666666664</c:v>
                </c:pt>
                <c:pt idx="14">
                  <c:v>0</c:v>
                </c:pt>
                <c:pt idx="15">
                  <c:v>11.111111111111109</c:v>
                </c:pt>
                <c:pt idx="16">
                  <c:v>0</c:v>
                </c:pt>
                <c:pt idx="17">
                  <c:v>0</c:v>
                </c:pt>
                <c:pt idx="18">
                  <c:v>11.833333333333334</c:v>
                </c:pt>
              </c:numCache>
            </c:numRef>
          </c:val>
        </c:ser>
        <c:axId val="8763056"/>
        <c:axId val="11758641"/>
      </c:barChart>
      <c:catAx>
        <c:axId val="876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758641"/>
        <c:crosses val="autoZero"/>
        <c:auto val="1"/>
        <c:lblOffset val="100"/>
        <c:tickLblSkip val="1"/>
        <c:noMultiLvlLbl val="0"/>
      </c:catAx>
      <c:valAx>
        <c:axId val="1175864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876305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9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4"/>
          <c:w val="0.956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траектория'!$B$23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траектория'!$C$23:$T$23</c:f>
              <c:numCache>
                <c:ptCount val="18"/>
                <c:pt idx="0">
                  <c:v>66.66666666666666</c:v>
                </c:pt>
                <c:pt idx="1">
                  <c:v>83.33333333333334</c:v>
                </c:pt>
                <c:pt idx="2">
                  <c:v>100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83.33333333333334</c:v>
                </c:pt>
                <c:pt idx="6">
                  <c:v>100</c:v>
                </c:pt>
                <c:pt idx="7">
                  <c:v>33.33333333333333</c:v>
                </c:pt>
                <c:pt idx="8">
                  <c:v>100</c:v>
                </c:pt>
                <c:pt idx="9">
                  <c:v>50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25</c:v>
                </c:pt>
                <c:pt idx="13">
                  <c:v>58.333333333333336</c:v>
                </c:pt>
                <c:pt idx="14">
                  <c:v>16.666666666666668</c:v>
                </c:pt>
                <c:pt idx="15">
                  <c:v>27.777777777777782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38718906"/>
        <c:axId val="12925835"/>
      </c:barChart>
      <c:catAx>
        <c:axId val="38718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25835"/>
        <c:crosses val="autoZero"/>
        <c:auto val="1"/>
        <c:lblOffset val="100"/>
        <c:tickLblSkip val="1"/>
        <c:noMultiLvlLbl val="0"/>
      </c:catAx>
      <c:valAx>
        <c:axId val="129258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871890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6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4"/>
          <c:w val="0.956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траектория'!$B$24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траектория'!$C$24:$T$24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83.33333333333334</c:v>
                </c:pt>
                <c:pt idx="5">
                  <c:v>100</c:v>
                </c:pt>
                <c:pt idx="6">
                  <c:v>100</c:v>
                </c:pt>
                <c:pt idx="7">
                  <c:v>83.33333333333334</c:v>
                </c:pt>
                <c:pt idx="8">
                  <c:v>66.66666666666666</c:v>
                </c:pt>
                <c:pt idx="9">
                  <c:v>83.33333333333334</c:v>
                </c:pt>
                <c:pt idx="10">
                  <c:v>83.33333333333334</c:v>
                </c:pt>
                <c:pt idx="11">
                  <c:v>100</c:v>
                </c:pt>
                <c:pt idx="12">
                  <c:v>50</c:v>
                </c:pt>
                <c:pt idx="13">
                  <c:v>50</c:v>
                </c:pt>
                <c:pt idx="14">
                  <c:v>33.333333333333336</c:v>
                </c:pt>
                <c:pt idx="15">
                  <c:v>22.222222222222218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9223652"/>
        <c:axId val="40359685"/>
      </c:barChart>
      <c:catAx>
        <c:axId val="492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59685"/>
        <c:crosses val="autoZero"/>
        <c:auto val="1"/>
        <c:lblOffset val="100"/>
        <c:tickLblSkip val="1"/>
        <c:noMultiLvlLbl val="0"/>
      </c:catAx>
      <c:valAx>
        <c:axId val="4035968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22365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7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5"/>
          <c:w val="0.956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траектория'!$B$25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траектория'!$C$25:$T$25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50</c:v>
                </c:pt>
                <c:pt idx="6">
                  <c:v>100</c:v>
                </c:pt>
                <c:pt idx="7">
                  <c:v>66.66666666666666</c:v>
                </c:pt>
                <c:pt idx="8">
                  <c:v>83.33333333333334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25</c:v>
                </c:pt>
                <c:pt idx="13">
                  <c:v>66.66666666666666</c:v>
                </c:pt>
                <c:pt idx="14">
                  <c:v>5.5555555555555545</c:v>
                </c:pt>
                <c:pt idx="15">
                  <c:v>16.666666666666668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7692846"/>
        <c:axId val="47909023"/>
      </c:barChart>
      <c:catAx>
        <c:axId val="27692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09023"/>
        <c:crosses val="autoZero"/>
        <c:auto val="1"/>
        <c:lblOffset val="100"/>
        <c:tickLblSkip val="1"/>
        <c:noMultiLvlLbl val="0"/>
      </c:catAx>
      <c:valAx>
        <c:axId val="479090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7692846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8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4"/>
          <c:w val="0.956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траектория'!$B$26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траектория'!$C$26:$T$26</c:f>
              <c:numCache>
                <c:ptCount val="18"/>
                <c:pt idx="0">
                  <c:v>83.33333333333334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100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41.66666666666667</c:v>
                </c:pt>
                <c:pt idx="13">
                  <c:v>83.33333333333334</c:v>
                </c:pt>
                <c:pt idx="14">
                  <c:v>27.777777777777782</c:v>
                </c:pt>
                <c:pt idx="15">
                  <c:v>22.222222222222218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8528024"/>
        <c:axId val="55425625"/>
      </c:barChart>
      <c:catAx>
        <c:axId val="28528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25625"/>
        <c:crosses val="autoZero"/>
        <c:auto val="1"/>
        <c:lblOffset val="100"/>
        <c:tickLblSkip val="1"/>
        <c:noMultiLvlLbl val="0"/>
      </c:catAx>
      <c:valAx>
        <c:axId val="554256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852802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427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4"/>
          <c:w val="0.9562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траектория'!$B$27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траектория'!$C$27:$T$27</c:f>
              <c:numCache>
                <c:ptCount val="18"/>
                <c:pt idx="0">
                  <c:v>83.33333333333334</c:v>
                </c:pt>
                <c:pt idx="1">
                  <c:v>83.33333333333334</c:v>
                </c:pt>
                <c:pt idx="2">
                  <c:v>83.33333333333334</c:v>
                </c:pt>
                <c:pt idx="3">
                  <c:v>83.33333333333334</c:v>
                </c:pt>
                <c:pt idx="4">
                  <c:v>50</c:v>
                </c:pt>
                <c:pt idx="5">
                  <c:v>100</c:v>
                </c:pt>
                <c:pt idx="6">
                  <c:v>83.33333333333334</c:v>
                </c:pt>
                <c:pt idx="7">
                  <c:v>66.66666666666666</c:v>
                </c:pt>
                <c:pt idx="8">
                  <c:v>66.66666666666666</c:v>
                </c:pt>
                <c:pt idx="9">
                  <c:v>66.66666666666666</c:v>
                </c:pt>
                <c:pt idx="10">
                  <c:v>33.33333333333333</c:v>
                </c:pt>
                <c:pt idx="11">
                  <c:v>66.66666666666666</c:v>
                </c:pt>
                <c:pt idx="12">
                  <c:v>25</c:v>
                </c:pt>
                <c:pt idx="13">
                  <c:v>33.33333333333333</c:v>
                </c:pt>
                <c:pt idx="14">
                  <c:v>0</c:v>
                </c:pt>
                <c:pt idx="15">
                  <c:v>27.777777777777782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9068578"/>
        <c:axId val="60290611"/>
      </c:barChart>
      <c:catAx>
        <c:axId val="29068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90611"/>
        <c:crosses val="autoZero"/>
        <c:auto val="1"/>
        <c:lblOffset val="100"/>
        <c:tickLblSkip val="1"/>
        <c:noMultiLvlLbl val="0"/>
      </c:catAx>
      <c:valAx>
        <c:axId val="602906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06857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17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4"/>
          <c:w val="0.956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траектория'!$B$28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траектория'!$C$28:$T$28</c:f>
              <c:numCache>
                <c:ptCount val="18"/>
                <c:pt idx="0">
                  <c:v>100</c:v>
                </c:pt>
                <c:pt idx="1">
                  <c:v>83.33333333333334</c:v>
                </c:pt>
                <c:pt idx="2">
                  <c:v>100</c:v>
                </c:pt>
                <c:pt idx="3">
                  <c:v>83.33333333333334</c:v>
                </c:pt>
                <c:pt idx="4">
                  <c:v>83.33333333333334</c:v>
                </c:pt>
                <c:pt idx="5">
                  <c:v>100</c:v>
                </c:pt>
                <c:pt idx="6">
                  <c:v>100</c:v>
                </c:pt>
                <c:pt idx="7">
                  <c:v>83.33333333333334</c:v>
                </c:pt>
                <c:pt idx="8">
                  <c:v>83.33333333333334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50</c:v>
                </c:pt>
                <c:pt idx="13">
                  <c:v>58.333333333333336</c:v>
                </c:pt>
                <c:pt idx="14">
                  <c:v>38.88888888888889</c:v>
                </c:pt>
                <c:pt idx="15">
                  <c:v>44.444444444444436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744588"/>
        <c:axId val="51701293"/>
      </c:barChart>
      <c:catAx>
        <c:axId val="574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74458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4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1975"/>
          <c:w val="0.955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траектория'!$B$4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траектория'!$C$4:$T$4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66.66666666666666</c:v>
                </c:pt>
                <c:pt idx="8">
                  <c:v>50</c:v>
                </c:pt>
                <c:pt idx="9">
                  <c:v>66.66666666666666</c:v>
                </c:pt>
                <c:pt idx="10">
                  <c:v>33.33333333333333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1843290"/>
        <c:axId val="63936427"/>
      </c:barChart>
      <c:catAx>
        <c:axId val="5184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36427"/>
        <c:crosses val="autoZero"/>
        <c:auto val="1"/>
        <c:lblOffset val="100"/>
        <c:tickLblSkip val="1"/>
        <c:noMultiLvlLbl val="0"/>
      </c:catAx>
      <c:valAx>
        <c:axId val="6393642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84329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8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5"/>
          <c:w val="0.956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траектория'!$B$29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траектория'!$C$29:$T$29</c:f>
              <c:numCache>
                <c:ptCount val="1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83.33333333333334</c:v>
                </c:pt>
                <c:pt idx="4">
                  <c:v>66.66666666666666</c:v>
                </c:pt>
                <c:pt idx="5">
                  <c:v>83.33333333333334</c:v>
                </c:pt>
                <c:pt idx="6">
                  <c:v>83.33333333333334</c:v>
                </c:pt>
                <c:pt idx="7">
                  <c:v>33.33333333333333</c:v>
                </c:pt>
                <c:pt idx="8">
                  <c:v>66.66666666666666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33.33333333333333</c:v>
                </c:pt>
                <c:pt idx="12">
                  <c:v>16.666666666666664</c:v>
                </c:pt>
                <c:pt idx="13">
                  <c:v>16.666666666666664</c:v>
                </c:pt>
                <c:pt idx="14">
                  <c:v>16.666666666666668</c:v>
                </c:pt>
                <c:pt idx="15">
                  <c:v>22.222222222222218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2658454"/>
        <c:axId val="27055175"/>
      </c:bar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265845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9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5"/>
          <c:w val="0.956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траектория'!$B$30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траектория'!$C$30:$T$30</c:f>
              <c:numCache>
                <c:ptCount val="18"/>
                <c:pt idx="0">
                  <c:v>83.33333333333334</c:v>
                </c:pt>
                <c:pt idx="1">
                  <c:v>100</c:v>
                </c:pt>
                <c:pt idx="2">
                  <c:v>83.33333333333334</c:v>
                </c:pt>
                <c:pt idx="3">
                  <c:v>83.33333333333334</c:v>
                </c:pt>
                <c:pt idx="4">
                  <c:v>100</c:v>
                </c:pt>
                <c:pt idx="5">
                  <c:v>83.33333333333334</c:v>
                </c:pt>
                <c:pt idx="6">
                  <c:v>100</c:v>
                </c:pt>
                <c:pt idx="7">
                  <c:v>83.33333333333334</c:v>
                </c:pt>
                <c:pt idx="8">
                  <c:v>100</c:v>
                </c:pt>
                <c:pt idx="9">
                  <c:v>50</c:v>
                </c:pt>
                <c:pt idx="10">
                  <c:v>33.33333333333333</c:v>
                </c:pt>
                <c:pt idx="11">
                  <c:v>100</c:v>
                </c:pt>
                <c:pt idx="12">
                  <c:v>50</c:v>
                </c:pt>
                <c:pt idx="13">
                  <c:v>33.33333333333333</c:v>
                </c:pt>
                <c:pt idx="14">
                  <c:v>11.111111111111109</c:v>
                </c:pt>
                <c:pt idx="15">
                  <c:v>27.777777777777782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2169984"/>
        <c:axId val="43985537"/>
      </c:barChart>
      <c:catAx>
        <c:axId val="42169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85537"/>
        <c:crosses val="autoZero"/>
        <c:auto val="1"/>
        <c:lblOffset val="100"/>
        <c:tickLblSkip val="1"/>
        <c:noMultiLvlLbl val="0"/>
      </c:catAx>
      <c:valAx>
        <c:axId val="439855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16998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0.01025"/>
          <c:y val="-0.007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175"/>
          <c:y val="0.1935"/>
          <c:w val="0.9562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'Индивидуальная траектория'!$B$31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'Индивидуальная траектория'!$C$1:$T$1</c:f>
              <c:strCache>
                <c:ptCount val="18"/>
                <c:pt idx="0">
                  <c:v>В1</c:v>
                </c:pt>
                <c:pt idx="1">
                  <c:v>В2</c:v>
                </c:pt>
                <c:pt idx="2">
                  <c:v>В3</c:v>
                </c:pt>
                <c:pt idx="3">
                  <c:v>В4</c:v>
                </c:pt>
                <c:pt idx="4">
                  <c:v>В5</c:v>
                </c:pt>
                <c:pt idx="5">
                  <c:v>В6</c:v>
                </c:pt>
                <c:pt idx="6">
                  <c:v>В7</c:v>
                </c:pt>
                <c:pt idx="7">
                  <c:v>В8</c:v>
                </c:pt>
                <c:pt idx="8">
                  <c:v>В9</c:v>
                </c:pt>
                <c:pt idx="9">
                  <c:v>В10</c:v>
                </c:pt>
                <c:pt idx="10">
                  <c:v>В11</c:v>
                </c:pt>
                <c:pt idx="11">
                  <c:v>В12</c:v>
                </c:pt>
                <c:pt idx="12">
                  <c:v>С1</c:v>
                </c:pt>
                <c:pt idx="13">
                  <c:v>С2</c:v>
                </c:pt>
                <c:pt idx="14">
                  <c:v>С3</c:v>
                </c:pt>
                <c:pt idx="15">
                  <c:v>С4</c:v>
                </c:pt>
                <c:pt idx="16">
                  <c:v>С5</c:v>
                </c:pt>
                <c:pt idx="17">
                  <c:v>С6</c:v>
                </c:pt>
              </c:strCache>
            </c:strRef>
          </c:cat>
          <c:val>
            <c:numRef>
              <c:f>'Индивидуальная траектория'!$C$31:$T$31</c:f>
              <c:numCache>
                <c:ptCount val="18"/>
                <c:pt idx="0">
                  <c:v>100</c:v>
                </c:pt>
                <c:pt idx="1">
                  <c:v>83.33333333333334</c:v>
                </c:pt>
                <c:pt idx="2">
                  <c:v>100</c:v>
                </c:pt>
                <c:pt idx="3">
                  <c:v>66.66666666666666</c:v>
                </c:pt>
                <c:pt idx="4">
                  <c:v>100</c:v>
                </c:pt>
                <c:pt idx="5">
                  <c:v>83.33333333333334</c:v>
                </c:pt>
                <c:pt idx="6">
                  <c:v>100</c:v>
                </c:pt>
                <c:pt idx="7">
                  <c:v>33.33333333333333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83.33333333333334</c:v>
                </c:pt>
                <c:pt idx="11">
                  <c:v>83.33333333333334</c:v>
                </c:pt>
                <c:pt idx="12">
                  <c:v>41.66666666666667</c:v>
                </c:pt>
                <c:pt idx="13">
                  <c:v>50</c:v>
                </c:pt>
                <c:pt idx="14">
                  <c:v>22.222222222222218</c:v>
                </c:pt>
                <c:pt idx="15">
                  <c:v>33.333333333333336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60325514"/>
        <c:axId val="6058715"/>
      </c:barChart>
      <c:catAx>
        <c:axId val="60325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8715"/>
        <c:crosses val="autoZero"/>
        <c:auto val="1"/>
        <c:lblOffset val="100"/>
        <c:tickLblSkip val="1"/>
        <c:noMultiLvlLbl val="0"/>
      </c:catAx>
      <c:valAx>
        <c:axId val="60587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0325514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31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2095"/>
          <c:w val="0.955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данные'!$B$5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данные'!$C$5:$H$5</c:f>
              <c:numCache>
                <c:ptCount val="6"/>
                <c:pt idx="0">
                  <c:v>9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13</c:v>
                </c:pt>
                <c:pt idx="5">
                  <c:v>16</c:v>
                </c:pt>
              </c:numCache>
            </c:numRef>
          </c:val>
          <c:smooth val="1"/>
        </c:ser>
        <c:marker val="1"/>
        <c:axId val="38556932"/>
        <c:axId val="11468069"/>
      </c:line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68069"/>
        <c:crosses val="autoZero"/>
        <c:auto val="0"/>
        <c:lblOffset val="100"/>
        <c:tickLblSkip val="1"/>
        <c:noMultiLvlLbl val="0"/>
      </c:catAx>
      <c:valAx>
        <c:axId val="11468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556932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2425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2095"/>
          <c:w val="0.955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данные'!$B$6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данные'!$C$6:$H$6</c:f>
              <c:numCache>
                <c:ptCount val="6"/>
                <c:pt idx="0">
                  <c:v>14</c:v>
                </c:pt>
                <c:pt idx="1">
                  <c:v>13</c:v>
                </c:pt>
                <c:pt idx="2">
                  <c:v>13</c:v>
                </c:pt>
                <c:pt idx="3">
                  <c:v>18</c:v>
                </c:pt>
                <c:pt idx="4">
                  <c:v>14</c:v>
                </c:pt>
                <c:pt idx="5">
                  <c:v>18</c:v>
                </c:pt>
              </c:numCache>
            </c:numRef>
          </c:val>
          <c:smooth val="1"/>
        </c:ser>
        <c:marker val="1"/>
        <c:axId val="36103758"/>
        <c:axId val="56498367"/>
      </c:lineChart>
      <c:catAx>
        <c:axId val="36103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98367"/>
        <c:crosses val="autoZero"/>
        <c:auto val="0"/>
        <c:lblOffset val="100"/>
        <c:tickLblSkip val="1"/>
        <c:noMultiLvlLbl val="0"/>
      </c:catAx>
      <c:valAx>
        <c:axId val="5649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03758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54"/>
          <c:y val="-0.00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225"/>
          <c:y val="0.2095"/>
          <c:w val="0.955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'Итоговые данные'!$B$7</c:f>
              <c:strCache>
                <c:ptCount val="1"/>
                <c:pt idx="0">
                  <c:v>Иванов Иван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'Итоговые данные'!$C$1:$H$1</c:f>
              <c:strCache>
                <c:ptCount val="6"/>
                <c:pt idx="0">
                  <c:v>8 декабря</c:v>
                </c:pt>
                <c:pt idx="1">
                  <c:v>19 января</c:v>
                </c:pt>
                <c:pt idx="2">
                  <c:v>16 февраля</c:v>
                </c:pt>
                <c:pt idx="3">
                  <c:v>16 марта</c:v>
                </c:pt>
                <c:pt idx="4">
                  <c:v>13 апреля</c:v>
                </c:pt>
                <c:pt idx="5">
                  <c:v>27  апреля</c:v>
                </c:pt>
              </c:strCache>
            </c:strRef>
          </c:cat>
          <c:val>
            <c:numRef>
              <c:f>'Итоговые данные'!$C$7:$H$7</c:f>
              <c:numCache>
                <c:ptCount val="6"/>
                <c:pt idx="0">
                  <c:v>13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1"/>
        </c:ser>
        <c:marker val="1"/>
        <c:axId val="38723256"/>
        <c:axId val="12964985"/>
      </c:lineChart>
      <c:catAx>
        <c:axId val="387232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964985"/>
        <c:crosses val="autoZero"/>
        <c:auto val="0"/>
        <c:lblOffset val="100"/>
        <c:tickLblSkip val="1"/>
        <c:noMultiLvlLbl val="0"/>
      </c:catAx>
      <c:valAx>
        <c:axId val="129649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23256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99CCFF"/>
            </a:gs>
            <a:gs pos="100000">
              <a:srgbClr val="FFCC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190500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9525" y="0"/>
        <a:ext cx="44481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0</xdr:row>
      <xdr:rowOff>0</xdr:rowOff>
    </xdr:from>
    <xdr:to>
      <xdr:col>14</xdr:col>
      <xdr:colOff>447675</xdr:colOff>
      <xdr:row>12</xdr:row>
      <xdr:rowOff>123825</xdr:rowOff>
    </xdr:to>
    <xdr:graphicFrame>
      <xdr:nvGraphicFramePr>
        <xdr:cNvPr id="2" name="Chart 2"/>
        <xdr:cNvGraphicFramePr/>
      </xdr:nvGraphicFramePr>
      <xdr:xfrm>
        <a:off x="4514850" y="0"/>
        <a:ext cx="44672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161925</xdr:rowOff>
    </xdr:from>
    <xdr:to>
      <xdr:col>7</xdr:col>
      <xdr:colOff>200025</xdr:colOff>
      <xdr:row>25</xdr:row>
      <xdr:rowOff>104775</xdr:rowOff>
    </xdr:to>
    <xdr:graphicFrame>
      <xdr:nvGraphicFramePr>
        <xdr:cNvPr id="3" name="Chart 3"/>
        <xdr:cNvGraphicFramePr/>
      </xdr:nvGraphicFramePr>
      <xdr:xfrm>
        <a:off x="0" y="2447925"/>
        <a:ext cx="446722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25</xdr:row>
      <xdr:rowOff>171450</xdr:rowOff>
    </xdr:from>
    <xdr:to>
      <xdr:col>7</xdr:col>
      <xdr:colOff>200025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0" y="4933950"/>
        <a:ext cx="446722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12</xdr:row>
      <xdr:rowOff>171450</xdr:rowOff>
    </xdr:from>
    <xdr:to>
      <xdr:col>14</xdr:col>
      <xdr:colOff>457200</xdr:colOff>
      <xdr:row>25</xdr:row>
      <xdr:rowOff>114300</xdr:rowOff>
    </xdr:to>
    <xdr:graphicFrame>
      <xdr:nvGraphicFramePr>
        <xdr:cNvPr id="5" name="Chart 5"/>
        <xdr:cNvGraphicFramePr/>
      </xdr:nvGraphicFramePr>
      <xdr:xfrm>
        <a:off x="4514850" y="2457450"/>
        <a:ext cx="4476750" cy="241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247650</xdr:colOff>
      <xdr:row>25</xdr:row>
      <xdr:rowOff>161925</xdr:rowOff>
    </xdr:from>
    <xdr:to>
      <xdr:col>14</xdr:col>
      <xdr:colOff>457200</xdr:colOff>
      <xdr:row>38</xdr:row>
      <xdr:rowOff>85725</xdr:rowOff>
    </xdr:to>
    <xdr:graphicFrame>
      <xdr:nvGraphicFramePr>
        <xdr:cNvPr id="6" name="Chart 6"/>
        <xdr:cNvGraphicFramePr/>
      </xdr:nvGraphicFramePr>
      <xdr:xfrm>
        <a:off x="4514850" y="4924425"/>
        <a:ext cx="447675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209550</xdr:colOff>
      <xdr:row>51</xdr:row>
      <xdr:rowOff>133350</xdr:rowOff>
    </xdr:to>
    <xdr:graphicFrame>
      <xdr:nvGraphicFramePr>
        <xdr:cNvPr id="7" name="Chart 7"/>
        <xdr:cNvGraphicFramePr/>
      </xdr:nvGraphicFramePr>
      <xdr:xfrm>
        <a:off x="0" y="7429500"/>
        <a:ext cx="447675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209550</xdr:colOff>
      <xdr:row>64</xdr:row>
      <xdr:rowOff>133350</xdr:rowOff>
    </xdr:to>
    <xdr:graphicFrame>
      <xdr:nvGraphicFramePr>
        <xdr:cNvPr id="8" name="Chart 8"/>
        <xdr:cNvGraphicFramePr/>
      </xdr:nvGraphicFramePr>
      <xdr:xfrm>
        <a:off x="0" y="9906000"/>
        <a:ext cx="4476750" cy="2419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209550</xdr:colOff>
      <xdr:row>77</xdr:row>
      <xdr:rowOff>133350</xdr:rowOff>
    </xdr:to>
    <xdr:graphicFrame>
      <xdr:nvGraphicFramePr>
        <xdr:cNvPr id="9" name="Chart 9"/>
        <xdr:cNvGraphicFramePr/>
      </xdr:nvGraphicFramePr>
      <xdr:xfrm>
        <a:off x="0" y="12382500"/>
        <a:ext cx="4476750" cy="2419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257175</xdr:colOff>
      <xdr:row>39</xdr:row>
      <xdr:rowOff>9525</xdr:rowOff>
    </xdr:from>
    <xdr:to>
      <xdr:col>14</xdr:col>
      <xdr:colOff>476250</xdr:colOff>
      <xdr:row>51</xdr:row>
      <xdr:rowOff>133350</xdr:rowOff>
    </xdr:to>
    <xdr:graphicFrame>
      <xdr:nvGraphicFramePr>
        <xdr:cNvPr id="10" name="Chart 10"/>
        <xdr:cNvGraphicFramePr/>
      </xdr:nvGraphicFramePr>
      <xdr:xfrm>
        <a:off x="4524375" y="7439025"/>
        <a:ext cx="4486275" cy="2409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257175</xdr:colOff>
      <xdr:row>52</xdr:row>
      <xdr:rowOff>0</xdr:rowOff>
    </xdr:from>
    <xdr:to>
      <xdr:col>14</xdr:col>
      <xdr:colOff>476250</xdr:colOff>
      <xdr:row>64</xdr:row>
      <xdr:rowOff>123825</xdr:rowOff>
    </xdr:to>
    <xdr:graphicFrame>
      <xdr:nvGraphicFramePr>
        <xdr:cNvPr id="11" name="Chart 11"/>
        <xdr:cNvGraphicFramePr/>
      </xdr:nvGraphicFramePr>
      <xdr:xfrm>
        <a:off x="4524375" y="9906000"/>
        <a:ext cx="4486275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7</xdr:col>
      <xdr:colOff>219075</xdr:colOff>
      <xdr:row>90</xdr:row>
      <xdr:rowOff>142875</xdr:rowOff>
    </xdr:to>
    <xdr:graphicFrame>
      <xdr:nvGraphicFramePr>
        <xdr:cNvPr id="12" name="Chart 12"/>
        <xdr:cNvGraphicFramePr/>
      </xdr:nvGraphicFramePr>
      <xdr:xfrm>
        <a:off x="0" y="14859000"/>
        <a:ext cx="4486275" cy="2428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7</xdr:col>
      <xdr:colOff>219075</xdr:colOff>
      <xdr:row>103</xdr:row>
      <xdr:rowOff>142875</xdr:rowOff>
    </xdr:to>
    <xdr:graphicFrame>
      <xdr:nvGraphicFramePr>
        <xdr:cNvPr id="13" name="Chart 13"/>
        <xdr:cNvGraphicFramePr/>
      </xdr:nvGraphicFramePr>
      <xdr:xfrm>
        <a:off x="0" y="17335500"/>
        <a:ext cx="4486275" cy="2428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7</xdr:col>
      <xdr:colOff>219075</xdr:colOff>
      <xdr:row>116</xdr:row>
      <xdr:rowOff>142875</xdr:rowOff>
    </xdr:to>
    <xdr:graphicFrame>
      <xdr:nvGraphicFramePr>
        <xdr:cNvPr id="14" name="Chart 14"/>
        <xdr:cNvGraphicFramePr/>
      </xdr:nvGraphicFramePr>
      <xdr:xfrm>
        <a:off x="0" y="19812000"/>
        <a:ext cx="4486275" cy="2428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276225</xdr:colOff>
      <xdr:row>65</xdr:row>
      <xdr:rowOff>0</xdr:rowOff>
    </xdr:from>
    <xdr:to>
      <xdr:col>14</xdr:col>
      <xdr:colOff>504825</xdr:colOff>
      <xdr:row>77</xdr:row>
      <xdr:rowOff>133350</xdr:rowOff>
    </xdr:to>
    <xdr:graphicFrame>
      <xdr:nvGraphicFramePr>
        <xdr:cNvPr id="15" name="Chart 15"/>
        <xdr:cNvGraphicFramePr/>
      </xdr:nvGraphicFramePr>
      <xdr:xfrm>
        <a:off x="4543425" y="12382500"/>
        <a:ext cx="4495800" cy="2419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295275</xdr:colOff>
      <xdr:row>78</xdr:row>
      <xdr:rowOff>0</xdr:rowOff>
    </xdr:from>
    <xdr:to>
      <xdr:col>14</xdr:col>
      <xdr:colOff>533400</xdr:colOff>
      <xdr:row>90</xdr:row>
      <xdr:rowOff>142875</xdr:rowOff>
    </xdr:to>
    <xdr:graphicFrame>
      <xdr:nvGraphicFramePr>
        <xdr:cNvPr id="16" name="Chart 16"/>
        <xdr:cNvGraphicFramePr/>
      </xdr:nvGraphicFramePr>
      <xdr:xfrm>
        <a:off x="4562475" y="14859000"/>
        <a:ext cx="4505325" cy="2428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285750</xdr:colOff>
      <xdr:row>91</xdr:row>
      <xdr:rowOff>0</xdr:rowOff>
    </xdr:from>
    <xdr:to>
      <xdr:col>14</xdr:col>
      <xdr:colOff>523875</xdr:colOff>
      <xdr:row>103</xdr:row>
      <xdr:rowOff>142875</xdr:rowOff>
    </xdr:to>
    <xdr:graphicFrame>
      <xdr:nvGraphicFramePr>
        <xdr:cNvPr id="17" name="Chart 17"/>
        <xdr:cNvGraphicFramePr/>
      </xdr:nvGraphicFramePr>
      <xdr:xfrm>
        <a:off x="4552950" y="17335500"/>
        <a:ext cx="4505325" cy="2428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</xdr:col>
      <xdr:colOff>295275</xdr:colOff>
      <xdr:row>104</xdr:row>
      <xdr:rowOff>9525</xdr:rowOff>
    </xdr:from>
    <xdr:to>
      <xdr:col>14</xdr:col>
      <xdr:colOff>533400</xdr:colOff>
      <xdr:row>116</xdr:row>
      <xdr:rowOff>152400</xdr:rowOff>
    </xdr:to>
    <xdr:graphicFrame>
      <xdr:nvGraphicFramePr>
        <xdr:cNvPr id="18" name="Chart 18"/>
        <xdr:cNvGraphicFramePr/>
      </xdr:nvGraphicFramePr>
      <xdr:xfrm>
        <a:off x="4562475" y="19821525"/>
        <a:ext cx="45053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7</xdr:col>
      <xdr:colOff>228600</xdr:colOff>
      <xdr:row>129</xdr:row>
      <xdr:rowOff>152400</xdr:rowOff>
    </xdr:to>
    <xdr:graphicFrame>
      <xdr:nvGraphicFramePr>
        <xdr:cNvPr id="19" name="Chart 19"/>
        <xdr:cNvGraphicFramePr/>
      </xdr:nvGraphicFramePr>
      <xdr:xfrm>
        <a:off x="0" y="22288500"/>
        <a:ext cx="4495800" cy="2438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7</xdr:col>
      <xdr:colOff>228600</xdr:colOff>
      <xdr:row>142</xdr:row>
      <xdr:rowOff>152400</xdr:rowOff>
    </xdr:to>
    <xdr:graphicFrame>
      <xdr:nvGraphicFramePr>
        <xdr:cNvPr id="20" name="Chart 20"/>
        <xdr:cNvGraphicFramePr/>
      </xdr:nvGraphicFramePr>
      <xdr:xfrm>
        <a:off x="0" y="24765000"/>
        <a:ext cx="4495800" cy="2438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7</xdr:col>
      <xdr:colOff>228600</xdr:colOff>
      <xdr:row>155</xdr:row>
      <xdr:rowOff>152400</xdr:rowOff>
    </xdr:to>
    <xdr:graphicFrame>
      <xdr:nvGraphicFramePr>
        <xdr:cNvPr id="21" name="Chart 21"/>
        <xdr:cNvGraphicFramePr/>
      </xdr:nvGraphicFramePr>
      <xdr:xfrm>
        <a:off x="0" y="27241500"/>
        <a:ext cx="4495800" cy="2438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304800</xdr:colOff>
      <xdr:row>117</xdr:row>
      <xdr:rowOff>0</xdr:rowOff>
    </xdr:from>
    <xdr:to>
      <xdr:col>14</xdr:col>
      <xdr:colOff>552450</xdr:colOff>
      <xdr:row>129</xdr:row>
      <xdr:rowOff>152400</xdr:rowOff>
    </xdr:to>
    <xdr:graphicFrame>
      <xdr:nvGraphicFramePr>
        <xdr:cNvPr id="22" name="Chart 22"/>
        <xdr:cNvGraphicFramePr/>
      </xdr:nvGraphicFramePr>
      <xdr:xfrm>
        <a:off x="4572000" y="22288500"/>
        <a:ext cx="4514850" cy="2438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</xdr:col>
      <xdr:colOff>323850</xdr:colOff>
      <xdr:row>130</xdr:row>
      <xdr:rowOff>0</xdr:rowOff>
    </xdr:from>
    <xdr:to>
      <xdr:col>14</xdr:col>
      <xdr:colOff>571500</xdr:colOff>
      <xdr:row>142</xdr:row>
      <xdr:rowOff>152400</xdr:rowOff>
    </xdr:to>
    <xdr:graphicFrame>
      <xdr:nvGraphicFramePr>
        <xdr:cNvPr id="23" name="Chart 23"/>
        <xdr:cNvGraphicFramePr/>
      </xdr:nvGraphicFramePr>
      <xdr:xfrm>
        <a:off x="4591050" y="24765000"/>
        <a:ext cx="4514850" cy="2438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</xdr:col>
      <xdr:colOff>295275</xdr:colOff>
      <xdr:row>143</xdr:row>
      <xdr:rowOff>0</xdr:rowOff>
    </xdr:from>
    <xdr:to>
      <xdr:col>14</xdr:col>
      <xdr:colOff>542925</xdr:colOff>
      <xdr:row>155</xdr:row>
      <xdr:rowOff>152400</xdr:rowOff>
    </xdr:to>
    <xdr:graphicFrame>
      <xdr:nvGraphicFramePr>
        <xdr:cNvPr id="24" name="Chart 24"/>
        <xdr:cNvGraphicFramePr/>
      </xdr:nvGraphicFramePr>
      <xdr:xfrm>
        <a:off x="4562475" y="27241500"/>
        <a:ext cx="4514850" cy="2438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7</xdr:col>
      <xdr:colOff>238125</xdr:colOff>
      <xdr:row>168</xdr:row>
      <xdr:rowOff>161925</xdr:rowOff>
    </xdr:to>
    <xdr:graphicFrame>
      <xdr:nvGraphicFramePr>
        <xdr:cNvPr id="25" name="Chart 25"/>
        <xdr:cNvGraphicFramePr/>
      </xdr:nvGraphicFramePr>
      <xdr:xfrm>
        <a:off x="0" y="29718000"/>
        <a:ext cx="4505325" cy="2447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169</xdr:row>
      <xdr:rowOff>0</xdr:rowOff>
    </xdr:from>
    <xdr:to>
      <xdr:col>7</xdr:col>
      <xdr:colOff>238125</xdr:colOff>
      <xdr:row>181</xdr:row>
      <xdr:rowOff>161925</xdr:rowOff>
    </xdr:to>
    <xdr:graphicFrame>
      <xdr:nvGraphicFramePr>
        <xdr:cNvPr id="26" name="Chart 26"/>
        <xdr:cNvGraphicFramePr/>
      </xdr:nvGraphicFramePr>
      <xdr:xfrm>
        <a:off x="0" y="32194500"/>
        <a:ext cx="4505325" cy="2447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7</xdr:col>
      <xdr:colOff>238125</xdr:colOff>
      <xdr:row>194</xdr:row>
      <xdr:rowOff>142875</xdr:rowOff>
    </xdr:to>
    <xdr:graphicFrame>
      <xdr:nvGraphicFramePr>
        <xdr:cNvPr id="27" name="Chart 27"/>
        <xdr:cNvGraphicFramePr/>
      </xdr:nvGraphicFramePr>
      <xdr:xfrm>
        <a:off x="0" y="34671000"/>
        <a:ext cx="4505325" cy="24288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304800</xdr:colOff>
      <xdr:row>156</xdr:row>
      <xdr:rowOff>9525</xdr:rowOff>
    </xdr:from>
    <xdr:to>
      <xdr:col>14</xdr:col>
      <xdr:colOff>561975</xdr:colOff>
      <xdr:row>168</xdr:row>
      <xdr:rowOff>152400</xdr:rowOff>
    </xdr:to>
    <xdr:graphicFrame>
      <xdr:nvGraphicFramePr>
        <xdr:cNvPr id="28" name="Chart 28"/>
        <xdr:cNvGraphicFramePr/>
      </xdr:nvGraphicFramePr>
      <xdr:xfrm>
        <a:off x="4572000" y="29727525"/>
        <a:ext cx="4524375" cy="2428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304800</xdr:colOff>
      <xdr:row>169</xdr:row>
      <xdr:rowOff>0</xdr:rowOff>
    </xdr:from>
    <xdr:to>
      <xdr:col>14</xdr:col>
      <xdr:colOff>561975</xdr:colOff>
      <xdr:row>181</xdr:row>
      <xdr:rowOff>161925</xdr:rowOff>
    </xdr:to>
    <xdr:graphicFrame>
      <xdr:nvGraphicFramePr>
        <xdr:cNvPr id="29" name="Chart 29"/>
        <xdr:cNvGraphicFramePr/>
      </xdr:nvGraphicFramePr>
      <xdr:xfrm>
        <a:off x="4572000" y="32194500"/>
        <a:ext cx="4524375" cy="2447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314325</xdr:colOff>
      <xdr:row>182</xdr:row>
      <xdr:rowOff>9525</xdr:rowOff>
    </xdr:from>
    <xdr:to>
      <xdr:col>14</xdr:col>
      <xdr:colOff>571500</xdr:colOff>
      <xdr:row>194</xdr:row>
      <xdr:rowOff>142875</xdr:rowOff>
    </xdr:to>
    <xdr:graphicFrame>
      <xdr:nvGraphicFramePr>
        <xdr:cNvPr id="30" name="Chart 30"/>
        <xdr:cNvGraphicFramePr/>
      </xdr:nvGraphicFramePr>
      <xdr:xfrm>
        <a:off x="4581525" y="34680525"/>
        <a:ext cx="4524375" cy="24193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195</xdr:row>
      <xdr:rowOff>0</xdr:rowOff>
    </xdr:from>
    <xdr:to>
      <xdr:col>7</xdr:col>
      <xdr:colOff>247650</xdr:colOff>
      <xdr:row>207</xdr:row>
      <xdr:rowOff>152400</xdr:rowOff>
    </xdr:to>
    <xdr:graphicFrame>
      <xdr:nvGraphicFramePr>
        <xdr:cNvPr id="31" name="Chart 31"/>
        <xdr:cNvGraphicFramePr/>
      </xdr:nvGraphicFramePr>
      <xdr:xfrm>
        <a:off x="0" y="37147500"/>
        <a:ext cx="4514850" cy="2438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208</xdr:row>
      <xdr:rowOff>0</xdr:rowOff>
    </xdr:from>
    <xdr:to>
      <xdr:col>7</xdr:col>
      <xdr:colOff>247650</xdr:colOff>
      <xdr:row>220</xdr:row>
      <xdr:rowOff>152400</xdr:rowOff>
    </xdr:to>
    <xdr:graphicFrame>
      <xdr:nvGraphicFramePr>
        <xdr:cNvPr id="32" name="Chart 32"/>
        <xdr:cNvGraphicFramePr/>
      </xdr:nvGraphicFramePr>
      <xdr:xfrm>
        <a:off x="0" y="39624000"/>
        <a:ext cx="4514850" cy="2438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7</xdr:col>
      <xdr:colOff>247650</xdr:colOff>
      <xdr:row>233</xdr:row>
      <xdr:rowOff>152400</xdr:rowOff>
    </xdr:to>
    <xdr:graphicFrame>
      <xdr:nvGraphicFramePr>
        <xdr:cNvPr id="33" name="Chart 33"/>
        <xdr:cNvGraphicFramePr/>
      </xdr:nvGraphicFramePr>
      <xdr:xfrm>
        <a:off x="0" y="42100500"/>
        <a:ext cx="4514850" cy="2438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7</xdr:col>
      <xdr:colOff>314325</xdr:colOff>
      <xdr:row>195</xdr:row>
      <xdr:rowOff>0</xdr:rowOff>
    </xdr:from>
    <xdr:to>
      <xdr:col>14</xdr:col>
      <xdr:colOff>581025</xdr:colOff>
      <xdr:row>207</xdr:row>
      <xdr:rowOff>142875</xdr:rowOff>
    </xdr:to>
    <xdr:graphicFrame>
      <xdr:nvGraphicFramePr>
        <xdr:cNvPr id="34" name="Chart 34"/>
        <xdr:cNvGraphicFramePr/>
      </xdr:nvGraphicFramePr>
      <xdr:xfrm>
        <a:off x="4581525" y="37147500"/>
        <a:ext cx="4533900" cy="2428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7</xdr:col>
      <xdr:colOff>323850</xdr:colOff>
      <xdr:row>208</xdr:row>
      <xdr:rowOff>0</xdr:rowOff>
    </xdr:from>
    <xdr:to>
      <xdr:col>14</xdr:col>
      <xdr:colOff>590550</xdr:colOff>
      <xdr:row>220</xdr:row>
      <xdr:rowOff>142875</xdr:rowOff>
    </xdr:to>
    <xdr:graphicFrame>
      <xdr:nvGraphicFramePr>
        <xdr:cNvPr id="35" name="Chart 35"/>
        <xdr:cNvGraphicFramePr/>
      </xdr:nvGraphicFramePr>
      <xdr:xfrm>
        <a:off x="4591050" y="39624000"/>
        <a:ext cx="4533900" cy="24288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7</xdr:col>
      <xdr:colOff>333375</xdr:colOff>
      <xdr:row>220</xdr:row>
      <xdr:rowOff>180975</xdr:rowOff>
    </xdr:from>
    <xdr:to>
      <xdr:col>14</xdr:col>
      <xdr:colOff>600075</xdr:colOff>
      <xdr:row>233</xdr:row>
      <xdr:rowOff>133350</xdr:rowOff>
    </xdr:to>
    <xdr:graphicFrame>
      <xdr:nvGraphicFramePr>
        <xdr:cNvPr id="36" name="Chart 36"/>
        <xdr:cNvGraphicFramePr/>
      </xdr:nvGraphicFramePr>
      <xdr:xfrm>
        <a:off x="4600575" y="42090975"/>
        <a:ext cx="4533900" cy="2428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234</xdr:row>
      <xdr:rowOff>0</xdr:rowOff>
    </xdr:from>
    <xdr:to>
      <xdr:col>7</xdr:col>
      <xdr:colOff>257175</xdr:colOff>
      <xdr:row>246</xdr:row>
      <xdr:rowOff>161925</xdr:rowOff>
    </xdr:to>
    <xdr:graphicFrame>
      <xdr:nvGraphicFramePr>
        <xdr:cNvPr id="37" name="Chart 37"/>
        <xdr:cNvGraphicFramePr/>
      </xdr:nvGraphicFramePr>
      <xdr:xfrm>
        <a:off x="0" y="44577000"/>
        <a:ext cx="4524375" cy="2447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247</xdr:row>
      <xdr:rowOff>0</xdr:rowOff>
    </xdr:from>
    <xdr:to>
      <xdr:col>7</xdr:col>
      <xdr:colOff>257175</xdr:colOff>
      <xdr:row>259</xdr:row>
      <xdr:rowOff>161925</xdr:rowOff>
    </xdr:to>
    <xdr:graphicFrame>
      <xdr:nvGraphicFramePr>
        <xdr:cNvPr id="38" name="Chart 38"/>
        <xdr:cNvGraphicFramePr/>
      </xdr:nvGraphicFramePr>
      <xdr:xfrm>
        <a:off x="0" y="47053500"/>
        <a:ext cx="4524375" cy="24479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7</xdr:col>
      <xdr:colOff>314325</xdr:colOff>
      <xdr:row>234</xdr:row>
      <xdr:rowOff>0</xdr:rowOff>
    </xdr:from>
    <xdr:to>
      <xdr:col>14</xdr:col>
      <xdr:colOff>590550</xdr:colOff>
      <xdr:row>246</xdr:row>
      <xdr:rowOff>152400</xdr:rowOff>
    </xdr:to>
    <xdr:graphicFrame>
      <xdr:nvGraphicFramePr>
        <xdr:cNvPr id="39" name="Chart 39"/>
        <xdr:cNvGraphicFramePr/>
      </xdr:nvGraphicFramePr>
      <xdr:xfrm>
        <a:off x="4581525" y="44577000"/>
        <a:ext cx="4543425" cy="2438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7</xdr:col>
      <xdr:colOff>304800</xdr:colOff>
      <xdr:row>247</xdr:row>
      <xdr:rowOff>0</xdr:rowOff>
    </xdr:from>
    <xdr:to>
      <xdr:col>14</xdr:col>
      <xdr:colOff>581025</xdr:colOff>
      <xdr:row>259</xdr:row>
      <xdr:rowOff>152400</xdr:rowOff>
    </xdr:to>
    <xdr:graphicFrame>
      <xdr:nvGraphicFramePr>
        <xdr:cNvPr id="40" name="Chart 40"/>
        <xdr:cNvGraphicFramePr/>
      </xdr:nvGraphicFramePr>
      <xdr:xfrm>
        <a:off x="4572000" y="47053500"/>
        <a:ext cx="4543425" cy="2438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28575</xdr:colOff>
      <xdr:row>390</xdr:row>
      <xdr:rowOff>19050</xdr:rowOff>
    </xdr:from>
    <xdr:to>
      <xdr:col>7</xdr:col>
      <xdr:colOff>295275</xdr:colOff>
      <xdr:row>403</xdr:row>
      <xdr:rowOff>0</xdr:rowOff>
    </xdr:to>
    <xdr:graphicFrame>
      <xdr:nvGraphicFramePr>
        <xdr:cNvPr id="41" name="Chart 41"/>
        <xdr:cNvGraphicFramePr/>
      </xdr:nvGraphicFramePr>
      <xdr:xfrm>
        <a:off x="28575" y="74314050"/>
        <a:ext cx="4533900" cy="2457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7</xdr:col>
      <xdr:colOff>295275</xdr:colOff>
      <xdr:row>390</xdr:row>
      <xdr:rowOff>0</xdr:rowOff>
    </xdr:from>
    <xdr:to>
      <xdr:col>14</xdr:col>
      <xdr:colOff>581025</xdr:colOff>
      <xdr:row>402</xdr:row>
      <xdr:rowOff>161925</xdr:rowOff>
    </xdr:to>
    <xdr:graphicFrame>
      <xdr:nvGraphicFramePr>
        <xdr:cNvPr id="42" name="Chart 42"/>
        <xdr:cNvGraphicFramePr/>
      </xdr:nvGraphicFramePr>
      <xdr:xfrm>
        <a:off x="4562475" y="74295000"/>
        <a:ext cx="4552950" cy="2447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260</xdr:row>
      <xdr:rowOff>0</xdr:rowOff>
    </xdr:from>
    <xdr:to>
      <xdr:col>7</xdr:col>
      <xdr:colOff>266700</xdr:colOff>
      <xdr:row>272</xdr:row>
      <xdr:rowOff>171450</xdr:rowOff>
    </xdr:to>
    <xdr:graphicFrame>
      <xdr:nvGraphicFramePr>
        <xdr:cNvPr id="43" name="Chart 43"/>
        <xdr:cNvGraphicFramePr/>
      </xdr:nvGraphicFramePr>
      <xdr:xfrm>
        <a:off x="0" y="49530000"/>
        <a:ext cx="4533900" cy="2457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273</xdr:row>
      <xdr:rowOff>0</xdr:rowOff>
    </xdr:from>
    <xdr:to>
      <xdr:col>7</xdr:col>
      <xdr:colOff>266700</xdr:colOff>
      <xdr:row>285</xdr:row>
      <xdr:rowOff>171450</xdr:rowOff>
    </xdr:to>
    <xdr:graphicFrame>
      <xdr:nvGraphicFramePr>
        <xdr:cNvPr id="44" name="Chart 44"/>
        <xdr:cNvGraphicFramePr/>
      </xdr:nvGraphicFramePr>
      <xdr:xfrm>
        <a:off x="0" y="52006500"/>
        <a:ext cx="4533900" cy="2457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286</xdr:row>
      <xdr:rowOff>0</xdr:rowOff>
    </xdr:from>
    <xdr:to>
      <xdr:col>7</xdr:col>
      <xdr:colOff>266700</xdr:colOff>
      <xdr:row>298</xdr:row>
      <xdr:rowOff>171450</xdr:rowOff>
    </xdr:to>
    <xdr:graphicFrame>
      <xdr:nvGraphicFramePr>
        <xdr:cNvPr id="45" name="Chart 45"/>
        <xdr:cNvGraphicFramePr/>
      </xdr:nvGraphicFramePr>
      <xdr:xfrm>
        <a:off x="0" y="54483000"/>
        <a:ext cx="4533900" cy="24574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299</xdr:row>
      <xdr:rowOff>0</xdr:rowOff>
    </xdr:from>
    <xdr:to>
      <xdr:col>7</xdr:col>
      <xdr:colOff>266700</xdr:colOff>
      <xdr:row>311</xdr:row>
      <xdr:rowOff>171450</xdr:rowOff>
    </xdr:to>
    <xdr:graphicFrame>
      <xdr:nvGraphicFramePr>
        <xdr:cNvPr id="46" name="Chart 46"/>
        <xdr:cNvGraphicFramePr/>
      </xdr:nvGraphicFramePr>
      <xdr:xfrm>
        <a:off x="0" y="56959500"/>
        <a:ext cx="4533900" cy="245745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312</xdr:row>
      <xdr:rowOff>0</xdr:rowOff>
    </xdr:from>
    <xdr:to>
      <xdr:col>7</xdr:col>
      <xdr:colOff>266700</xdr:colOff>
      <xdr:row>324</xdr:row>
      <xdr:rowOff>171450</xdr:rowOff>
    </xdr:to>
    <xdr:graphicFrame>
      <xdr:nvGraphicFramePr>
        <xdr:cNvPr id="47" name="Chart 47"/>
        <xdr:cNvGraphicFramePr/>
      </xdr:nvGraphicFramePr>
      <xdr:xfrm>
        <a:off x="0" y="59436000"/>
        <a:ext cx="4533900" cy="24574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325</xdr:row>
      <xdr:rowOff>0</xdr:rowOff>
    </xdr:from>
    <xdr:to>
      <xdr:col>7</xdr:col>
      <xdr:colOff>266700</xdr:colOff>
      <xdr:row>337</xdr:row>
      <xdr:rowOff>171450</xdr:rowOff>
    </xdr:to>
    <xdr:graphicFrame>
      <xdr:nvGraphicFramePr>
        <xdr:cNvPr id="48" name="Chart 48"/>
        <xdr:cNvGraphicFramePr/>
      </xdr:nvGraphicFramePr>
      <xdr:xfrm>
        <a:off x="0" y="61912500"/>
        <a:ext cx="4533900" cy="24574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338</xdr:row>
      <xdr:rowOff>0</xdr:rowOff>
    </xdr:from>
    <xdr:to>
      <xdr:col>7</xdr:col>
      <xdr:colOff>266700</xdr:colOff>
      <xdr:row>350</xdr:row>
      <xdr:rowOff>171450</xdr:rowOff>
    </xdr:to>
    <xdr:graphicFrame>
      <xdr:nvGraphicFramePr>
        <xdr:cNvPr id="49" name="Chart 49"/>
        <xdr:cNvGraphicFramePr/>
      </xdr:nvGraphicFramePr>
      <xdr:xfrm>
        <a:off x="0" y="64389000"/>
        <a:ext cx="4533900" cy="2457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351</xdr:row>
      <xdr:rowOff>0</xdr:rowOff>
    </xdr:from>
    <xdr:to>
      <xdr:col>7</xdr:col>
      <xdr:colOff>266700</xdr:colOff>
      <xdr:row>363</xdr:row>
      <xdr:rowOff>171450</xdr:rowOff>
    </xdr:to>
    <xdr:graphicFrame>
      <xdr:nvGraphicFramePr>
        <xdr:cNvPr id="50" name="Chart 50"/>
        <xdr:cNvGraphicFramePr/>
      </xdr:nvGraphicFramePr>
      <xdr:xfrm>
        <a:off x="0" y="66865500"/>
        <a:ext cx="4533900" cy="2457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364</xdr:row>
      <xdr:rowOff>0</xdr:rowOff>
    </xdr:from>
    <xdr:to>
      <xdr:col>7</xdr:col>
      <xdr:colOff>266700</xdr:colOff>
      <xdr:row>376</xdr:row>
      <xdr:rowOff>171450</xdr:rowOff>
    </xdr:to>
    <xdr:graphicFrame>
      <xdr:nvGraphicFramePr>
        <xdr:cNvPr id="51" name="Chart 51"/>
        <xdr:cNvGraphicFramePr/>
      </xdr:nvGraphicFramePr>
      <xdr:xfrm>
        <a:off x="0" y="69342000"/>
        <a:ext cx="4533900" cy="24574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377</xdr:row>
      <xdr:rowOff>0</xdr:rowOff>
    </xdr:from>
    <xdr:to>
      <xdr:col>7</xdr:col>
      <xdr:colOff>266700</xdr:colOff>
      <xdr:row>389</xdr:row>
      <xdr:rowOff>171450</xdr:rowOff>
    </xdr:to>
    <xdr:graphicFrame>
      <xdr:nvGraphicFramePr>
        <xdr:cNvPr id="52" name="Chart 52"/>
        <xdr:cNvGraphicFramePr/>
      </xdr:nvGraphicFramePr>
      <xdr:xfrm>
        <a:off x="0" y="71818500"/>
        <a:ext cx="4533900" cy="245745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7</xdr:col>
      <xdr:colOff>295275</xdr:colOff>
      <xdr:row>260</xdr:row>
      <xdr:rowOff>19050</xdr:rowOff>
    </xdr:from>
    <xdr:to>
      <xdr:col>14</xdr:col>
      <xdr:colOff>581025</xdr:colOff>
      <xdr:row>272</xdr:row>
      <xdr:rowOff>180975</xdr:rowOff>
    </xdr:to>
    <xdr:graphicFrame>
      <xdr:nvGraphicFramePr>
        <xdr:cNvPr id="53" name="Chart 53"/>
        <xdr:cNvGraphicFramePr/>
      </xdr:nvGraphicFramePr>
      <xdr:xfrm>
        <a:off x="4562475" y="49549050"/>
        <a:ext cx="4552950" cy="2447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7</xdr:col>
      <xdr:colOff>295275</xdr:colOff>
      <xdr:row>272</xdr:row>
      <xdr:rowOff>180975</xdr:rowOff>
    </xdr:from>
    <xdr:to>
      <xdr:col>14</xdr:col>
      <xdr:colOff>581025</xdr:colOff>
      <xdr:row>285</xdr:row>
      <xdr:rowOff>152400</xdr:rowOff>
    </xdr:to>
    <xdr:graphicFrame>
      <xdr:nvGraphicFramePr>
        <xdr:cNvPr id="54" name="Chart 54"/>
        <xdr:cNvGraphicFramePr/>
      </xdr:nvGraphicFramePr>
      <xdr:xfrm>
        <a:off x="4562475" y="51996975"/>
        <a:ext cx="4552950" cy="24479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7</xdr:col>
      <xdr:colOff>285750</xdr:colOff>
      <xdr:row>285</xdr:row>
      <xdr:rowOff>161925</xdr:rowOff>
    </xdr:from>
    <xdr:to>
      <xdr:col>14</xdr:col>
      <xdr:colOff>571500</xdr:colOff>
      <xdr:row>298</xdr:row>
      <xdr:rowOff>133350</xdr:rowOff>
    </xdr:to>
    <xdr:graphicFrame>
      <xdr:nvGraphicFramePr>
        <xdr:cNvPr id="55" name="Chart 55"/>
        <xdr:cNvGraphicFramePr/>
      </xdr:nvGraphicFramePr>
      <xdr:xfrm>
        <a:off x="4552950" y="54454425"/>
        <a:ext cx="4552950" cy="2447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7</xdr:col>
      <xdr:colOff>295275</xdr:colOff>
      <xdr:row>299</xdr:row>
      <xdr:rowOff>19050</xdr:rowOff>
    </xdr:from>
    <xdr:to>
      <xdr:col>14</xdr:col>
      <xdr:colOff>581025</xdr:colOff>
      <xdr:row>311</xdr:row>
      <xdr:rowOff>180975</xdr:rowOff>
    </xdr:to>
    <xdr:graphicFrame>
      <xdr:nvGraphicFramePr>
        <xdr:cNvPr id="56" name="Chart 56"/>
        <xdr:cNvGraphicFramePr/>
      </xdr:nvGraphicFramePr>
      <xdr:xfrm>
        <a:off x="4562475" y="56978550"/>
        <a:ext cx="4552950" cy="24479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7</xdr:col>
      <xdr:colOff>285750</xdr:colOff>
      <xdr:row>311</xdr:row>
      <xdr:rowOff>171450</xdr:rowOff>
    </xdr:from>
    <xdr:to>
      <xdr:col>14</xdr:col>
      <xdr:colOff>571500</xdr:colOff>
      <xdr:row>324</xdr:row>
      <xdr:rowOff>142875</xdr:rowOff>
    </xdr:to>
    <xdr:graphicFrame>
      <xdr:nvGraphicFramePr>
        <xdr:cNvPr id="57" name="Chart 57"/>
        <xdr:cNvGraphicFramePr/>
      </xdr:nvGraphicFramePr>
      <xdr:xfrm>
        <a:off x="4552950" y="59416950"/>
        <a:ext cx="4552950" cy="24479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7</xdr:col>
      <xdr:colOff>285750</xdr:colOff>
      <xdr:row>324</xdr:row>
      <xdr:rowOff>180975</xdr:rowOff>
    </xdr:from>
    <xdr:to>
      <xdr:col>14</xdr:col>
      <xdr:colOff>571500</xdr:colOff>
      <xdr:row>337</xdr:row>
      <xdr:rowOff>152400</xdr:rowOff>
    </xdr:to>
    <xdr:graphicFrame>
      <xdr:nvGraphicFramePr>
        <xdr:cNvPr id="58" name="Chart 58"/>
        <xdr:cNvGraphicFramePr/>
      </xdr:nvGraphicFramePr>
      <xdr:xfrm>
        <a:off x="4552950" y="61902975"/>
        <a:ext cx="4552950" cy="2447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7</xdr:col>
      <xdr:colOff>276225</xdr:colOff>
      <xdr:row>337</xdr:row>
      <xdr:rowOff>180975</xdr:rowOff>
    </xdr:from>
    <xdr:to>
      <xdr:col>14</xdr:col>
      <xdr:colOff>561975</xdr:colOff>
      <xdr:row>350</xdr:row>
      <xdr:rowOff>152400</xdr:rowOff>
    </xdr:to>
    <xdr:graphicFrame>
      <xdr:nvGraphicFramePr>
        <xdr:cNvPr id="59" name="Chart 59"/>
        <xdr:cNvGraphicFramePr/>
      </xdr:nvGraphicFramePr>
      <xdr:xfrm>
        <a:off x="4543425" y="64379475"/>
        <a:ext cx="4552950" cy="2447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7</xdr:col>
      <xdr:colOff>295275</xdr:colOff>
      <xdr:row>351</xdr:row>
      <xdr:rowOff>9525</xdr:rowOff>
    </xdr:from>
    <xdr:to>
      <xdr:col>14</xdr:col>
      <xdr:colOff>581025</xdr:colOff>
      <xdr:row>363</xdr:row>
      <xdr:rowOff>171450</xdr:rowOff>
    </xdr:to>
    <xdr:graphicFrame>
      <xdr:nvGraphicFramePr>
        <xdr:cNvPr id="60" name="Chart 60"/>
        <xdr:cNvGraphicFramePr/>
      </xdr:nvGraphicFramePr>
      <xdr:xfrm>
        <a:off x="4562475" y="66875025"/>
        <a:ext cx="4552950" cy="2447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7</xdr:col>
      <xdr:colOff>295275</xdr:colOff>
      <xdr:row>364</xdr:row>
      <xdr:rowOff>0</xdr:rowOff>
    </xdr:from>
    <xdr:to>
      <xdr:col>14</xdr:col>
      <xdr:colOff>581025</xdr:colOff>
      <xdr:row>376</xdr:row>
      <xdr:rowOff>161925</xdr:rowOff>
    </xdr:to>
    <xdr:graphicFrame>
      <xdr:nvGraphicFramePr>
        <xdr:cNvPr id="61" name="Chart 61"/>
        <xdr:cNvGraphicFramePr/>
      </xdr:nvGraphicFramePr>
      <xdr:xfrm>
        <a:off x="4562475" y="69342000"/>
        <a:ext cx="4552950" cy="2447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295275</xdr:colOff>
      <xdr:row>377</xdr:row>
      <xdr:rowOff>19050</xdr:rowOff>
    </xdr:from>
    <xdr:to>
      <xdr:col>14</xdr:col>
      <xdr:colOff>581025</xdr:colOff>
      <xdr:row>389</xdr:row>
      <xdr:rowOff>180975</xdr:rowOff>
    </xdr:to>
    <xdr:graphicFrame>
      <xdr:nvGraphicFramePr>
        <xdr:cNvPr id="62" name="Chart 62"/>
        <xdr:cNvGraphicFramePr/>
      </xdr:nvGraphicFramePr>
      <xdr:xfrm>
        <a:off x="4562475" y="71837550"/>
        <a:ext cx="4552950" cy="2447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7">
      <selection activeCell="A1" sqref="A1:I52"/>
    </sheetView>
  </sheetViews>
  <sheetFormatPr defaultColWidth="9.140625" defaultRowHeight="15"/>
  <sheetData>
    <row r="1" spans="1:9" ht="13.5">
      <c r="A1" s="27" t="s">
        <v>27</v>
      </c>
      <c r="B1" s="28"/>
      <c r="C1" s="28"/>
      <c r="D1" s="28"/>
      <c r="E1" s="28"/>
      <c r="F1" s="28"/>
      <c r="G1" s="28"/>
      <c r="H1" s="28"/>
      <c r="I1" s="28"/>
    </row>
    <row r="2" spans="1:9" ht="13.5">
      <c r="A2" s="28"/>
      <c r="B2" s="28"/>
      <c r="C2" s="28"/>
      <c r="D2" s="28"/>
      <c r="E2" s="28"/>
      <c r="F2" s="28"/>
      <c r="G2" s="28"/>
      <c r="H2" s="28"/>
      <c r="I2" s="28"/>
    </row>
    <row r="3" spans="1:9" ht="13.5">
      <c r="A3" s="28"/>
      <c r="B3" s="28"/>
      <c r="C3" s="28"/>
      <c r="D3" s="28"/>
      <c r="E3" s="28"/>
      <c r="F3" s="28"/>
      <c r="G3" s="28"/>
      <c r="H3" s="28"/>
      <c r="I3" s="28"/>
    </row>
    <row r="4" spans="1:9" ht="13.5">
      <c r="A4" s="28"/>
      <c r="B4" s="28"/>
      <c r="C4" s="28"/>
      <c r="D4" s="28"/>
      <c r="E4" s="28"/>
      <c r="F4" s="28"/>
      <c r="G4" s="28"/>
      <c r="H4" s="28"/>
      <c r="I4" s="28"/>
    </row>
    <row r="5" spans="1:9" ht="13.5">
      <c r="A5" s="28"/>
      <c r="B5" s="28"/>
      <c r="C5" s="28"/>
      <c r="D5" s="28"/>
      <c r="E5" s="28"/>
      <c r="F5" s="28"/>
      <c r="G5" s="28"/>
      <c r="H5" s="28"/>
      <c r="I5" s="28"/>
    </row>
    <row r="6" spans="1:9" ht="13.5">
      <c r="A6" s="28"/>
      <c r="B6" s="28"/>
      <c r="C6" s="28"/>
      <c r="D6" s="28"/>
      <c r="E6" s="28"/>
      <c r="F6" s="28"/>
      <c r="G6" s="28"/>
      <c r="H6" s="28"/>
      <c r="I6" s="28"/>
    </row>
    <row r="7" spans="1:9" ht="13.5">
      <c r="A7" s="28"/>
      <c r="B7" s="28"/>
      <c r="C7" s="28"/>
      <c r="D7" s="28"/>
      <c r="E7" s="28"/>
      <c r="F7" s="28"/>
      <c r="G7" s="28"/>
      <c r="H7" s="28"/>
      <c r="I7" s="28"/>
    </row>
    <row r="8" spans="1:9" ht="13.5">
      <c r="A8" s="28"/>
      <c r="B8" s="28"/>
      <c r="C8" s="28"/>
      <c r="D8" s="28"/>
      <c r="E8" s="28"/>
      <c r="F8" s="28"/>
      <c r="G8" s="28"/>
      <c r="H8" s="28"/>
      <c r="I8" s="28"/>
    </row>
    <row r="9" spans="1:9" ht="13.5">
      <c r="A9" s="28"/>
      <c r="B9" s="28"/>
      <c r="C9" s="28"/>
      <c r="D9" s="28"/>
      <c r="E9" s="28"/>
      <c r="F9" s="28"/>
      <c r="G9" s="28"/>
      <c r="H9" s="28"/>
      <c r="I9" s="28"/>
    </row>
    <row r="10" spans="1:9" ht="13.5">
      <c r="A10" s="28"/>
      <c r="B10" s="28"/>
      <c r="C10" s="28"/>
      <c r="D10" s="28"/>
      <c r="E10" s="28"/>
      <c r="F10" s="28"/>
      <c r="G10" s="28"/>
      <c r="H10" s="28"/>
      <c r="I10" s="28"/>
    </row>
    <row r="11" spans="1:9" ht="13.5">
      <c r="A11" s="28"/>
      <c r="B11" s="28"/>
      <c r="C11" s="28"/>
      <c r="D11" s="28"/>
      <c r="E11" s="28"/>
      <c r="F11" s="28"/>
      <c r="G11" s="28"/>
      <c r="H11" s="28"/>
      <c r="I11" s="28"/>
    </row>
    <row r="12" spans="1:9" ht="13.5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3.5">
      <c r="A13" s="28"/>
      <c r="B13" s="28"/>
      <c r="C13" s="28"/>
      <c r="D13" s="28"/>
      <c r="E13" s="28"/>
      <c r="F13" s="28"/>
      <c r="G13" s="28"/>
      <c r="H13" s="28"/>
      <c r="I13" s="28"/>
    </row>
    <row r="14" spans="1:9" ht="13.5">
      <c r="A14" s="28"/>
      <c r="B14" s="28"/>
      <c r="C14" s="28"/>
      <c r="D14" s="28"/>
      <c r="E14" s="28"/>
      <c r="F14" s="28"/>
      <c r="G14" s="28"/>
      <c r="H14" s="28"/>
      <c r="I14" s="28"/>
    </row>
    <row r="15" spans="1:9" ht="13.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3.5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13.5">
      <c r="A17" s="28"/>
      <c r="B17" s="28"/>
      <c r="C17" s="28"/>
      <c r="D17" s="28"/>
      <c r="E17" s="28"/>
      <c r="F17" s="28"/>
      <c r="G17" s="28"/>
      <c r="H17" s="28"/>
      <c r="I17" s="28"/>
    </row>
    <row r="18" spans="1:9" ht="13.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3.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3.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3.5">
      <c r="A21" s="28"/>
      <c r="B21" s="28"/>
      <c r="C21" s="28"/>
      <c r="D21" s="28"/>
      <c r="E21" s="28"/>
      <c r="F21" s="28"/>
      <c r="G21" s="28"/>
      <c r="H21" s="28"/>
      <c r="I21" s="28"/>
    </row>
    <row r="22" spans="1:9" ht="13.5">
      <c r="A22" s="28"/>
      <c r="B22" s="28"/>
      <c r="C22" s="28"/>
      <c r="D22" s="28"/>
      <c r="E22" s="28"/>
      <c r="F22" s="28"/>
      <c r="G22" s="28"/>
      <c r="H22" s="28"/>
      <c r="I22" s="28"/>
    </row>
    <row r="23" spans="1:9" ht="13.5">
      <c r="A23" s="28"/>
      <c r="B23" s="28"/>
      <c r="C23" s="28"/>
      <c r="D23" s="28"/>
      <c r="E23" s="28"/>
      <c r="F23" s="28"/>
      <c r="G23" s="28"/>
      <c r="H23" s="28"/>
      <c r="I23" s="28"/>
    </row>
    <row r="24" spans="1:9" ht="13.5">
      <c r="A24" s="28"/>
      <c r="B24" s="28"/>
      <c r="C24" s="28"/>
      <c r="D24" s="28"/>
      <c r="E24" s="28"/>
      <c r="F24" s="28"/>
      <c r="G24" s="28"/>
      <c r="H24" s="28"/>
      <c r="I24" s="28"/>
    </row>
    <row r="25" spans="1:9" ht="13.5">
      <c r="A25" s="28"/>
      <c r="B25" s="28"/>
      <c r="C25" s="28"/>
      <c r="D25" s="28"/>
      <c r="E25" s="28"/>
      <c r="F25" s="28"/>
      <c r="G25" s="28"/>
      <c r="H25" s="28"/>
      <c r="I25" s="28"/>
    </row>
    <row r="26" spans="1:9" ht="13.5">
      <c r="A26" s="28"/>
      <c r="B26" s="28"/>
      <c r="C26" s="28"/>
      <c r="D26" s="28"/>
      <c r="E26" s="28"/>
      <c r="F26" s="28"/>
      <c r="G26" s="28"/>
      <c r="H26" s="28"/>
      <c r="I26" s="28"/>
    </row>
    <row r="27" spans="1:9" ht="13.5">
      <c r="A27" s="28"/>
      <c r="B27" s="28"/>
      <c r="C27" s="28"/>
      <c r="D27" s="28"/>
      <c r="E27" s="28"/>
      <c r="F27" s="28"/>
      <c r="G27" s="28"/>
      <c r="H27" s="28"/>
      <c r="I27" s="28"/>
    </row>
    <row r="28" spans="1:9" ht="13.5">
      <c r="A28" s="28"/>
      <c r="B28" s="28"/>
      <c r="C28" s="28"/>
      <c r="D28" s="28"/>
      <c r="E28" s="28"/>
      <c r="F28" s="28"/>
      <c r="G28" s="28"/>
      <c r="H28" s="28"/>
      <c r="I28" s="28"/>
    </row>
    <row r="29" spans="1:9" ht="13.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13.5">
      <c r="A30" s="28"/>
      <c r="B30" s="28"/>
      <c r="C30" s="28"/>
      <c r="D30" s="28"/>
      <c r="E30" s="28"/>
      <c r="F30" s="28"/>
      <c r="G30" s="28"/>
      <c r="H30" s="28"/>
      <c r="I30" s="28"/>
    </row>
    <row r="31" spans="1:9" ht="13.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3.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3.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3.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3.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3.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3.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3.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3.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3.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3.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3.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3.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3.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3.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3.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3.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3.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3.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3.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3.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3.5">
      <c r="A52" s="28"/>
      <c r="B52" s="28"/>
      <c r="C52" s="28"/>
      <c r="D52" s="28"/>
      <c r="E52" s="28"/>
      <c r="F52" s="28"/>
      <c r="G52" s="28"/>
      <c r="H52" s="28"/>
      <c r="I52" s="28"/>
    </row>
  </sheetData>
  <sheetProtection/>
  <mergeCells count="1">
    <mergeCell ref="A1:I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W2" sqref="W2:W31"/>
    </sheetView>
  </sheetViews>
  <sheetFormatPr defaultColWidth="9.140625" defaultRowHeight="15"/>
  <cols>
    <col min="1" max="1" width="4.28125" style="6" customWidth="1"/>
    <col min="2" max="2" width="22.421875" style="7" customWidth="1"/>
    <col min="3" max="14" width="4.28125" style="6" customWidth="1"/>
    <col min="15" max="19" width="5.28125" style="8" customWidth="1"/>
    <col min="20" max="20" width="4.28125" style="8" customWidth="1"/>
    <col min="21" max="21" width="6.7109375" style="6" customWidth="1"/>
    <col min="22" max="22" width="8.00390625" style="6" customWidth="1"/>
    <col min="23" max="23" width="7.57421875" style="6" customWidth="1"/>
    <col min="24" max="25" width="4.7109375" style="8" customWidth="1"/>
    <col min="26" max="16384" width="9.140625" style="8" customWidth="1"/>
  </cols>
  <sheetData>
    <row r="1" spans="1:23" s="12" customFormat="1" ht="13.5">
      <c r="A1" s="14" t="str">
        <f>'08.12'!A1</f>
        <v>№</v>
      </c>
      <c r="B1" s="14" t="str">
        <f>'08.12'!B1</f>
        <v>Фамилия, имя</v>
      </c>
      <c r="C1" s="14" t="str">
        <f>'08.12'!C1</f>
        <v>В1</v>
      </c>
      <c r="D1" s="14" t="str">
        <f>'08.12'!D1</f>
        <v>В2</v>
      </c>
      <c r="E1" s="14" t="str">
        <f>'08.12'!E1</f>
        <v>В3</v>
      </c>
      <c r="F1" s="14" t="str">
        <f>'08.12'!F1</f>
        <v>В4</v>
      </c>
      <c r="G1" s="14" t="str">
        <f>'08.12'!G1</f>
        <v>В5</v>
      </c>
      <c r="H1" s="14" t="str">
        <f>'08.12'!H1</f>
        <v>В6</v>
      </c>
      <c r="I1" s="14" t="str">
        <f>'08.12'!I1</f>
        <v>В7</v>
      </c>
      <c r="J1" s="14" t="str">
        <f>'08.12'!J1</f>
        <v>В8</v>
      </c>
      <c r="K1" s="14" t="str">
        <f>'08.12'!K1</f>
        <v>В9</v>
      </c>
      <c r="L1" s="14" t="str">
        <f>'08.12'!L1</f>
        <v>В10</v>
      </c>
      <c r="M1" s="14" t="str">
        <f>'08.12'!M1</f>
        <v>В11</v>
      </c>
      <c r="N1" s="14" t="str">
        <f>'08.12'!N1</f>
        <v>В12</v>
      </c>
      <c r="O1" s="14" t="str">
        <f>'08.12'!O1</f>
        <v>С1</v>
      </c>
      <c r="P1" s="14" t="str">
        <f>'08.12'!P1</f>
        <v>С2</v>
      </c>
      <c r="Q1" s="14" t="str">
        <f>'08.12'!Q1</f>
        <v>С3</v>
      </c>
      <c r="R1" s="14" t="str">
        <f>'08.12'!R1</f>
        <v>С4</v>
      </c>
      <c r="S1" s="14" t="str">
        <f>'08.12'!S1</f>
        <v>С5</v>
      </c>
      <c r="T1" s="14" t="str">
        <f>'08.12'!T1</f>
        <v>С6</v>
      </c>
      <c r="U1" s="14" t="str">
        <f>'08.12'!U1</f>
        <v>Всего</v>
      </c>
      <c r="V1" s="14" t="str">
        <f>'08.12'!V1</f>
        <v>Зачет</v>
      </c>
      <c r="W1" s="14" t="str">
        <f>'08.12'!W1</f>
        <v>Оценка</v>
      </c>
    </row>
    <row r="2" spans="1:23" ht="13.5">
      <c r="A2" s="2">
        <f>'08.12'!A2</f>
        <v>1</v>
      </c>
      <c r="B2" s="3" t="str">
        <f>'08.12'!B2</f>
        <v>Иванов Иван</v>
      </c>
      <c r="C2" s="2">
        <v>1</v>
      </c>
      <c r="D2" s="2">
        <v>1</v>
      </c>
      <c r="E2" s="2">
        <v>1</v>
      </c>
      <c r="F2" s="2">
        <v>1</v>
      </c>
      <c r="G2" s="2">
        <v>1</v>
      </c>
      <c r="H2" s="2">
        <v>1</v>
      </c>
      <c r="I2" s="2">
        <v>1</v>
      </c>
      <c r="J2" s="2">
        <v>1</v>
      </c>
      <c r="K2" s="2">
        <v>1</v>
      </c>
      <c r="L2" s="2">
        <v>1</v>
      </c>
      <c r="M2" s="2">
        <v>1</v>
      </c>
      <c r="N2" s="2">
        <v>1</v>
      </c>
      <c r="O2" s="2">
        <v>2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f>SUM(C2:T2)</f>
        <v>14</v>
      </c>
      <c r="V2" s="2" t="str">
        <f aca="true" t="shared" si="0" ref="V2:V31">IF(U2&gt;=5,"Зачет","Незачет")</f>
        <v>Зачет</v>
      </c>
      <c r="W2" s="2" t="str">
        <f>IF(U2&gt;=13,"5",IF(U2&gt;=10,"4",IF(U2&gt;=5,"3","2")))</f>
        <v>5</v>
      </c>
    </row>
    <row r="3" spans="1:23" ht="13.5">
      <c r="A3" s="2">
        <f>'08.12'!A3</f>
        <v>2</v>
      </c>
      <c r="B3" s="3" t="str">
        <f>'08.12'!B3</f>
        <v>Иванов Иван</v>
      </c>
      <c r="C3" s="2">
        <v>0</v>
      </c>
      <c r="D3" s="2">
        <v>1</v>
      </c>
      <c r="E3" s="2">
        <v>1</v>
      </c>
      <c r="F3" s="2">
        <v>0</v>
      </c>
      <c r="G3" s="2">
        <v>0</v>
      </c>
      <c r="H3" s="2">
        <v>0</v>
      </c>
      <c r="I3" s="2">
        <v>1</v>
      </c>
      <c r="J3" s="2">
        <v>0</v>
      </c>
      <c r="K3" s="2">
        <v>1</v>
      </c>
      <c r="L3" s="2">
        <v>1</v>
      </c>
      <c r="M3" s="2">
        <v>0</v>
      </c>
      <c r="N3" s="2">
        <v>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f aca="true" t="shared" si="1" ref="U3:U31">SUM(C3:T3)</f>
        <v>6</v>
      </c>
      <c r="V3" s="2" t="str">
        <f t="shared" si="0"/>
        <v>Зачет</v>
      </c>
      <c r="W3" s="2" t="str">
        <f aca="true" t="shared" si="2" ref="W3:W31">IF(U3&gt;=13,"5",IF(U3&gt;=10,"4",IF(U3&gt;=5,"3","2")))</f>
        <v>3</v>
      </c>
    </row>
    <row r="4" spans="1:23" ht="13.5">
      <c r="A4" s="2">
        <f>'08.12'!A4</f>
        <v>3</v>
      </c>
      <c r="B4" s="3" t="str">
        <f>'08.12'!B4</f>
        <v>Иванов Иван</v>
      </c>
      <c r="C4" s="2">
        <v>1</v>
      </c>
      <c r="D4" s="2">
        <v>1</v>
      </c>
      <c r="E4" s="2">
        <v>1</v>
      </c>
      <c r="F4" s="2">
        <v>1</v>
      </c>
      <c r="G4" s="2">
        <v>1</v>
      </c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f t="shared" si="1"/>
        <v>12</v>
      </c>
      <c r="V4" s="2" t="str">
        <f t="shared" si="0"/>
        <v>Зачет</v>
      </c>
      <c r="W4" s="2" t="str">
        <f t="shared" si="2"/>
        <v>4</v>
      </c>
    </row>
    <row r="5" spans="1:23" ht="13.5">
      <c r="A5" s="2">
        <f>'08.12'!A5</f>
        <v>4</v>
      </c>
      <c r="B5" s="3" t="str">
        <f>'08.12'!B5</f>
        <v>Иванов Иван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0</v>
      </c>
      <c r="L5" s="2">
        <v>0</v>
      </c>
      <c r="M5" s="2">
        <v>1</v>
      </c>
      <c r="N5" s="2">
        <v>0</v>
      </c>
      <c r="O5" s="2">
        <v>2</v>
      </c>
      <c r="P5" s="2">
        <v>2</v>
      </c>
      <c r="Q5" s="2">
        <v>3</v>
      </c>
      <c r="R5" s="2">
        <v>0</v>
      </c>
      <c r="S5" s="2">
        <v>0</v>
      </c>
      <c r="T5" s="2">
        <v>0</v>
      </c>
      <c r="U5" s="2">
        <f t="shared" si="1"/>
        <v>16</v>
      </c>
      <c r="V5" s="2" t="str">
        <f t="shared" si="0"/>
        <v>Зачет</v>
      </c>
      <c r="W5" s="2" t="str">
        <f t="shared" si="2"/>
        <v>5</v>
      </c>
    </row>
    <row r="6" spans="1:23" ht="13.5">
      <c r="A6" s="2">
        <f>'08.12'!A6</f>
        <v>5</v>
      </c>
      <c r="B6" s="3" t="str">
        <f>'08.12'!B6</f>
        <v>Иванов Иван</v>
      </c>
      <c r="C6" s="2">
        <v>1</v>
      </c>
      <c r="D6" s="2">
        <v>1</v>
      </c>
      <c r="E6" s="2">
        <v>1</v>
      </c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0</v>
      </c>
      <c r="M6" s="2">
        <v>1</v>
      </c>
      <c r="N6" s="2">
        <v>1</v>
      </c>
      <c r="O6" s="2">
        <v>2</v>
      </c>
      <c r="P6" s="2">
        <v>2</v>
      </c>
      <c r="Q6" s="2">
        <v>3</v>
      </c>
      <c r="R6" s="2">
        <v>0</v>
      </c>
      <c r="S6" s="2">
        <v>0</v>
      </c>
      <c r="T6" s="2">
        <v>0</v>
      </c>
      <c r="U6" s="2">
        <f t="shared" si="1"/>
        <v>18</v>
      </c>
      <c r="V6" s="2" t="str">
        <f t="shared" si="0"/>
        <v>Зачет</v>
      </c>
      <c r="W6" s="2" t="str">
        <f t="shared" si="2"/>
        <v>5</v>
      </c>
    </row>
    <row r="7" spans="1:23" ht="13.5">
      <c r="A7" s="2">
        <f>'08.12'!A7</f>
        <v>6</v>
      </c>
      <c r="B7" s="3" t="str">
        <f>'08.12'!B7</f>
        <v>Иванов Иван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0</v>
      </c>
      <c r="Q7" s="9">
        <v>0</v>
      </c>
      <c r="R7" s="9">
        <v>2</v>
      </c>
      <c r="S7" s="9">
        <v>0</v>
      </c>
      <c r="T7" s="9">
        <v>0</v>
      </c>
      <c r="U7" s="2">
        <f t="shared" si="1"/>
        <v>15</v>
      </c>
      <c r="V7" s="2" t="str">
        <f t="shared" si="0"/>
        <v>Зачет</v>
      </c>
      <c r="W7" s="2" t="str">
        <f t="shared" si="2"/>
        <v>5</v>
      </c>
    </row>
    <row r="8" spans="1:23" ht="13.5">
      <c r="A8" s="2">
        <f>'08.12'!A8</f>
        <v>7</v>
      </c>
      <c r="B8" s="3" t="str">
        <f>'08.12'!B8</f>
        <v>Иванов Иван</v>
      </c>
      <c r="C8" s="2">
        <v>1</v>
      </c>
      <c r="D8" s="2">
        <v>0</v>
      </c>
      <c r="E8" s="2">
        <v>1</v>
      </c>
      <c r="F8" s="2">
        <v>1</v>
      </c>
      <c r="G8" s="2">
        <v>1</v>
      </c>
      <c r="H8" s="2">
        <v>1</v>
      </c>
      <c r="I8" s="2">
        <v>1</v>
      </c>
      <c r="J8" s="2">
        <v>1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s="2">
        <v>2</v>
      </c>
      <c r="R8" s="2">
        <v>0</v>
      </c>
      <c r="S8" s="2">
        <v>0</v>
      </c>
      <c r="T8" s="2">
        <v>0</v>
      </c>
      <c r="U8" s="2">
        <f t="shared" si="1"/>
        <v>10</v>
      </c>
      <c r="V8" s="2" t="str">
        <f t="shared" si="0"/>
        <v>Зачет</v>
      </c>
      <c r="W8" s="2" t="str">
        <f t="shared" si="2"/>
        <v>4</v>
      </c>
    </row>
    <row r="9" spans="1:23" ht="13.5">
      <c r="A9" s="2">
        <f>'08.12'!A9</f>
        <v>8</v>
      </c>
      <c r="B9" s="3" t="str">
        <f>'08.12'!B9</f>
        <v>Иванов Иван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0</v>
      </c>
      <c r="O9" s="2">
        <v>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f t="shared" si="1"/>
        <v>13</v>
      </c>
      <c r="V9" s="2" t="str">
        <f t="shared" si="0"/>
        <v>Зачет</v>
      </c>
      <c r="W9" s="2" t="str">
        <f t="shared" si="2"/>
        <v>5</v>
      </c>
    </row>
    <row r="10" spans="1:23" ht="13.5">
      <c r="A10" s="2">
        <f>'08.12'!A10</f>
        <v>9</v>
      </c>
      <c r="B10" s="3" t="str">
        <f>'08.12'!B10</f>
        <v>Иванов Иван</v>
      </c>
      <c r="C10" s="2">
        <v>0</v>
      </c>
      <c r="D10" s="2">
        <v>0</v>
      </c>
      <c r="E10" s="2">
        <v>1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1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2">
        <v>2</v>
      </c>
      <c r="R10" s="2">
        <v>2</v>
      </c>
      <c r="S10" s="2">
        <v>0</v>
      </c>
      <c r="T10" s="2">
        <v>0</v>
      </c>
      <c r="U10" s="2">
        <f t="shared" si="1"/>
        <v>9</v>
      </c>
      <c r="V10" s="2" t="str">
        <f>IF(U10&gt;=5,"Зачет","Незачет")</f>
        <v>Зачет</v>
      </c>
      <c r="W10" s="2" t="str">
        <f t="shared" si="2"/>
        <v>3</v>
      </c>
    </row>
    <row r="11" spans="1:23" ht="13.5">
      <c r="A11" s="2">
        <f>'08.12'!A11</f>
        <v>10</v>
      </c>
      <c r="B11" s="3" t="str">
        <f>'08.12'!B11</f>
        <v>Иванов Иван</v>
      </c>
      <c r="C11" s="2">
        <v>1</v>
      </c>
      <c r="D11" s="2">
        <v>1</v>
      </c>
      <c r="E11" s="2">
        <v>1</v>
      </c>
      <c r="F11" s="2">
        <v>1</v>
      </c>
      <c r="G11" s="2">
        <v>0</v>
      </c>
      <c r="H11" s="2">
        <v>1</v>
      </c>
      <c r="I11" s="2">
        <v>1</v>
      </c>
      <c r="J11" s="2">
        <v>1</v>
      </c>
      <c r="K11" s="2">
        <v>0</v>
      </c>
      <c r="L11" s="2">
        <v>0</v>
      </c>
      <c r="M11" s="2">
        <v>1</v>
      </c>
      <c r="N11" s="2">
        <v>1</v>
      </c>
      <c r="O11" s="2">
        <v>2</v>
      </c>
      <c r="P11" s="2">
        <v>2</v>
      </c>
      <c r="Q11" s="2">
        <v>3</v>
      </c>
      <c r="R11" s="2">
        <v>0</v>
      </c>
      <c r="S11" s="2">
        <v>0</v>
      </c>
      <c r="T11" s="2">
        <v>0</v>
      </c>
      <c r="U11" s="2">
        <f t="shared" si="1"/>
        <v>16</v>
      </c>
      <c r="V11" s="2" t="str">
        <f t="shared" si="0"/>
        <v>Зачет</v>
      </c>
      <c r="W11" s="2" t="str">
        <f t="shared" si="2"/>
        <v>5</v>
      </c>
    </row>
    <row r="12" spans="1:23" ht="13.5">
      <c r="A12" s="2">
        <f>'08.12'!A12</f>
        <v>11</v>
      </c>
      <c r="B12" s="3" t="str">
        <f>'08.12'!B12</f>
        <v>Иванов Иван</v>
      </c>
      <c r="C12" s="6">
        <v>1</v>
      </c>
      <c r="D12" s="6">
        <v>1</v>
      </c>
      <c r="E12" s="6">
        <v>1</v>
      </c>
      <c r="F12" s="6">
        <v>1</v>
      </c>
      <c r="G12" s="6">
        <v>0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2">
        <f t="shared" si="1"/>
        <v>12</v>
      </c>
      <c r="V12" s="2" t="str">
        <f t="shared" si="0"/>
        <v>Зачет</v>
      </c>
      <c r="W12" s="2" t="str">
        <f t="shared" si="2"/>
        <v>4</v>
      </c>
    </row>
    <row r="13" spans="1:23" ht="13.5">
      <c r="A13" s="2">
        <f>'08.12'!A13</f>
        <v>12</v>
      </c>
      <c r="B13" s="3" t="str">
        <f>'08.12'!B13</f>
        <v>Иванов Иван</v>
      </c>
      <c r="C13" s="2">
        <v>0</v>
      </c>
      <c r="D13" s="2">
        <v>1</v>
      </c>
      <c r="E13" s="2">
        <v>1</v>
      </c>
      <c r="F13" s="2">
        <v>1</v>
      </c>
      <c r="G13" s="2">
        <v>0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0</v>
      </c>
      <c r="O13" s="2">
        <v>1</v>
      </c>
      <c r="P13" s="2">
        <v>2</v>
      </c>
      <c r="Q13" s="2">
        <v>0</v>
      </c>
      <c r="R13" s="2">
        <v>0</v>
      </c>
      <c r="S13" s="2">
        <v>0</v>
      </c>
      <c r="T13" s="2">
        <v>0</v>
      </c>
      <c r="U13" s="2">
        <f t="shared" si="1"/>
        <v>12</v>
      </c>
      <c r="V13" s="2" t="str">
        <f t="shared" si="0"/>
        <v>Зачет</v>
      </c>
      <c r="W13" s="2" t="str">
        <f t="shared" si="2"/>
        <v>4</v>
      </c>
    </row>
    <row r="14" spans="1:23" ht="13.5">
      <c r="A14" s="2">
        <f>'08.12'!A14</f>
        <v>13</v>
      </c>
      <c r="B14" s="3" t="str">
        <f>'08.12'!B14</f>
        <v>Иванов Иван</v>
      </c>
      <c r="C14" s="2">
        <v>1</v>
      </c>
      <c r="D14" s="2">
        <v>0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2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f t="shared" si="1"/>
        <v>13</v>
      </c>
      <c r="V14" s="2" t="str">
        <f t="shared" si="0"/>
        <v>Зачет</v>
      </c>
      <c r="W14" s="2" t="str">
        <f t="shared" si="2"/>
        <v>5</v>
      </c>
    </row>
    <row r="15" spans="1:23" ht="13.5">
      <c r="A15" s="2">
        <f>'08.12'!A15</f>
        <v>14</v>
      </c>
      <c r="B15" s="3" t="str">
        <f>'08.12'!B15</f>
        <v>Иванов Иван</v>
      </c>
      <c r="C15" s="2">
        <v>1</v>
      </c>
      <c r="D15" s="2">
        <v>0</v>
      </c>
      <c r="E15" s="2">
        <v>1</v>
      </c>
      <c r="F15" s="2">
        <v>0</v>
      </c>
      <c r="G15" s="2">
        <v>0</v>
      </c>
      <c r="H15" s="2">
        <v>1</v>
      </c>
      <c r="I15" s="2">
        <v>1</v>
      </c>
      <c r="J15" s="2">
        <v>1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1</v>
      </c>
      <c r="R15" s="2">
        <v>0</v>
      </c>
      <c r="S15" s="2">
        <v>0</v>
      </c>
      <c r="T15" s="2">
        <v>0</v>
      </c>
      <c r="U15" s="2">
        <f t="shared" si="1"/>
        <v>7</v>
      </c>
      <c r="V15" s="2" t="str">
        <f t="shared" si="0"/>
        <v>Зачет</v>
      </c>
      <c r="W15" s="2" t="str">
        <f t="shared" si="2"/>
        <v>3</v>
      </c>
    </row>
    <row r="16" spans="1:23" ht="13.5">
      <c r="A16" s="2">
        <f>'08.12'!A16</f>
        <v>15</v>
      </c>
      <c r="B16" s="3" t="str">
        <f>'08.12'!B16</f>
        <v>Иванов Иван</v>
      </c>
      <c r="C16" s="2">
        <v>1</v>
      </c>
      <c r="D16" s="2">
        <v>1</v>
      </c>
      <c r="E16" s="2">
        <v>1</v>
      </c>
      <c r="F16" s="2">
        <v>1</v>
      </c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>
        <v>1</v>
      </c>
      <c r="M16" s="2">
        <v>1</v>
      </c>
      <c r="N16" s="2">
        <v>0</v>
      </c>
      <c r="O16" s="2">
        <v>2</v>
      </c>
      <c r="P16" s="2">
        <v>0</v>
      </c>
      <c r="Q16" s="2">
        <v>3</v>
      </c>
      <c r="R16" s="2">
        <v>0</v>
      </c>
      <c r="S16" s="2">
        <v>0</v>
      </c>
      <c r="T16" s="2">
        <v>0</v>
      </c>
      <c r="U16" s="2">
        <f t="shared" si="1"/>
        <v>16</v>
      </c>
      <c r="V16" s="2" t="str">
        <f t="shared" si="0"/>
        <v>Зачет</v>
      </c>
      <c r="W16" s="2" t="str">
        <f t="shared" si="2"/>
        <v>5</v>
      </c>
    </row>
    <row r="17" spans="1:23" ht="13.5">
      <c r="A17" s="2">
        <f>'08.12'!A17</f>
        <v>16</v>
      </c>
      <c r="B17" s="3" t="str">
        <f>'08.12'!B17</f>
        <v>Иванов Иван</v>
      </c>
      <c r="C17" s="2">
        <v>1</v>
      </c>
      <c r="D17" s="2">
        <v>1</v>
      </c>
      <c r="E17" s="2">
        <v>1</v>
      </c>
      <c r="F17" s="2">
        <v>1</v>
      </c>
      <c r="G17" s="2">
        <v>1</v>
      </c>
      <c r="H17" s="2">
        <v>1</v>
      </c>
      <c r="I17" s="2">
        <v>1</v>
      </c>
      <c r="J17" s="2">
        <v>1</v>
      </c>
      <c r="K17" s="2">
        <v>1</v>
      </c>
      <c r="L17" s="2">
        <v>0</v>
      </c>
      <c r="M17" s="2">
        <v>0</v>
      </c>
      <c r="N17" s="2">
        <v>1</v>
      </c>
      <c r="O17" s="2">
        <v>0</v>
      </c>
      <c r="P17" s="2">
        <v>2</v>
      </c>
      <c r="Q17" s="2">
        <v>0</v>
      </c>
      <c r="R17" s="2">
        <v>3</v>
      </c>
      <c r="S17" s="2">
        <v>0</v>
      </c>
      <c r="T17" s="2">
        <v>0</v>
      </c>
      <c r="U17" s="2">
        <f t="shared" si="1"/>
        <v>15</v>
      </c>
      <c r="V17" s="2" t="str">
        <f t="shared" si="0"/>
        <v>Зачет</v>
      </c>
      <c r="W17" s="2" t="str">
        <f t="shared" si="2"/>
        <v>5</v>
      </c>
    </row>
    <row r="18" spans="1:23" ht="13.5">
      <c r="A18" s="2">
        <f>'08.12'!A18</f>
        <v>17</v>
      </c>
      <c r="B18" s="3" t="str">
        <f>'08.12'!B18</f>
        <v>Иванов Иван</v>
      </c>
      <c r="C18" s="2">
        <v>1</v>
      </c>
      <c r="D18" s="2">
        <v>1</v>
      </c>
      <c r="E18" s="2">
        <v>1</v>
      </c>
      <c r="F18" s="2">
        <v>1</v>
      </c>
      <c r="G18" s="2">
        <v>1</v>
      </c>
      <c r="H18" s="2">
        <v>0</v>
      </c>
      <c r="I18" s="2">
        <v>1</v>
      </c>
      <c r="J18" s="2">
        <v>0</v>
      </c>
      <c r="K18" s="2">
        <v>1</v>
      </c>
      <c r="L18" s="2">
        <v>0</v>
      </c>
      <c r="M18" s="2">
        <v>0</v>
      </c>
      <c r="N18" s="2">
        <v>1</v>
      </c>
      <c r="O18" s="2">
        <v>0</v>
      </c>
      <c r="P18" s="2">
        <v>2</v>
      </c>
      <c r="Q18" s="2">
        <v>1</v>
      </c>
      <c r="R18" s="2">
        <v>0</v>
      </c>
      <c r="S18" s="2">
        <v>0</v>
      </c>
      <c r="T18" s="2">
        <v>0</v>
      </c>
      <c r="U18" s="2">
        <f t="shared" si="1"/>
        <v>11</v>
      </c>
      <c r="V18" s="2" t="str">
        <f t="shared" si="0"/>
        <v>Зачет</v>
      </c>
      <c r="W18" s="2" t="str">
        <f t="shared" si="2"/>
        <v>4</v>
      </c>
    </row>
    <row r="19" spans="1:23" ht="13.5">
      <c r="A19" s="2">
        <f>'08.12'!A19</f>
        <v>18</v>
      </c>
      <c r="B19" s="3" t="str">
        <f>'08.12'!B19</f>
        <v>Иванов Иван</v>
      </c>
      <c r="C19" s="2">
        <v>1</v>
      </c>
      <c r="D19" s="2">
        <v>0</v>
      </c>
      <c r="E19" s="2">
        <v>1</v>
      </c>
      <c r="F19" s="2">
        <v>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f t="shared" si="1"/>
        <v>9</v>
      </c>
      <c r="V19" s="2" t="str">
        <f t="shared" si="0"/>
        <v>Зачет</v>
      </c>
      <c r="W19" s="2" t="str">
        <f t="shared" si="2"/>
        <v>3</v>
      </c>
    </row>
    <row r="20" spans="1:23" ht="13.5">
      <c r="A20" s="2">
        <f>'08.12'!A20</f>
        <v>19</v>
      </c>
      <c r="B20" s="3" t="str">
        <f>'08.12'!B20</f>
        <v>Иванов Иван</v>
      </c>
      <c r="C20" s="2">
        <v>1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0</v>
      </c>
      <c r="N20" s="2">
        <v>0</v>
      </c>
      <c r="O20" s="2">
        <v>1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f t="shared" si="1"/>
        <v>13</v>
      </c>
      <c r="V20" s="2" t="str">
        <f t="shared" si="0"/>
        <v>Зачет</v>
      </c>
      <c r="W20" s="2" t="str">
        <f t="shared" si="2"/>
        <v>5</v>
      </c>
    </row>
    <row r="21" spans="1:23" ht="13.5">
      <c r="A21" s="2">
        <f>'08.12'!A21</f>
        <v>20</v>
      </c>
      <c r="B21" s="3" t="str">
        <f>'08.12'!B21</f>
        <v>Иванов Иван</v>
      </c>
      <c r="C21" s="2">
        <v>1</v>
      </c>
      <c r="D21" s="2">
        <v>1</v>
      </c>
      <c r="E21" s="2">
        <v>1</v>
      </c>
      <c r="F21" s="2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0</v>
      </c>
      <c r="M21" s="2">
        <v>1</v>
      </c>
      <c r="N21" s="2">
        <v>1</v>
      </c>
      <c r="O21" s="2">
        <v>2</v>
      </c>
      <c r="P21" s="2">
        <v>2</v>
      </c>
      <c r="Q21" s="2">
        <v>2</v>
      </c>
      <c r="R21" s="2">
        <v>0</v>
      </c>
      <c r="S21" s="2">
        <v>0</v>
      </c>
      <c r="T21" s="2">
        <v>0</v>
      </c>
      <c r="U21" s="2">
        <f t="shared" si="1"/>
        <v>17</v>
      </c>
      <c r="V21" s="2" t="str">
        <f t="shared" si="0"/>
        <v>Зачет</v>
      </c>
      <c r="W21" s="2" t="str">
        <f t="shared" si="2"/>
        <v>5</v>
      </c>
    </row>
    <row r="22" spans="1:23" ht="13.5">
      <c r="A22" s="2">
        <f>'08.12'!A22</f>
        <v>21</v>
      </c>
      <c r="B22" s="3" t="str">
        <f>'08.12'!B22</f>
        <v>Иванов Иван</v>
      </c>
      <c r="C22" s="2">
        <v>1</v>
      </c>
      <c r="D22" s="2">
        <v>1</v>
      </c>
      <c r="E22" s="2">
        <v>1</v>
      </c>
      <c r="F22" s="2">
        <v>1</v>
      </c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>
        <v>1</v>
      </c>
      <c r="M22" s="2">
        <v>1</v>
      </c>
      <c r="N22" s="2">
        <v>0</v>
      </c>
      <c r="O22" s="2">
        <v>2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f t="shared" si="1"/>
        <v>13</v>
      </c>
      <c r="V22" s="2" t="str">
        <f t="shared" si="0"/>
        <v>Зачет</v>
      </c>
      <c r="W22" s="2" t="str">
        <f t="shared" si="2"/>
        <v>5</v>
      </c>
    </row>
    <row r="23" spans="1:23" ht="13.5">
      <c r="A23" s="2">
        <f>'08.12'!A23</f>
        <v>22</v>
      </c>
      <c r="B23" s="3" t="str">
        <f>'08.12'!B23</f>
        <v>Иванов Иван</v>
      </c>
      <c r="C23" s="2">
        <v>0</v>
      </c>
      <c r="D23" s="2">
        <v>0</v>
      </c>
      <c r="E23" s="2">
        <v>1</v>
      </c>
      <c r="F23" s="2">
        <v>0</v>
      </c>
      <c r="G23" s="2">
        <v>0</v>
      </c>
      <c r="H23" s="2">
        <v>1</v>
      </c>
      <c r="I23" s="2">
        <v>1</v>
      </c>
      <c r="J23" s="2">
        <v>0</v>
      </c>
      <c r="K23" s="2">
        <v>1</v>
      </c>
      <c r="L23" s="2">
        <v>0</v>
      </c>
      <c r="M23" s="2">
        <v>1</v>
      </c>
      <c r="N23" s="2">
        <v>0</v>
      </c>
      <c r="O23" s="2">
        <v>0</v>
      </c>
      <c r="P23" s="2">
        <v>0</v>
      </c>
      <c r="Q23" s="2">
        <v>2</v>
      </c>
      <c r="R23" s="2">
        <v>2</v>
      </c>
      <c r="S23" s="2">
        <v>0</v>
      </c>
      <c r="T23" s="2">
        <v>0</v>
      </c>
      <c r="U23" s="2">
        <f t="shared" si="1"/>
        <v>9</v>
      </c>
      <c r="V23" s="2" t="str">
        <f t="shared" si="0"/>
        <v>Зачет</v>
      </c>
      <c r="W23" s="2" t="str">
        <f t="shared" si="2"/>
        <v>3</v>
      </c>
    </row>
    <row r="24" spans="1:23" ht="13.5">
      <c r="A24" s="2">
        <f>'08.12'!A24</f>
        <v>23</v>
      </c>
      <c r="B24" s="3" t="str">
        <f>'08.12'!B24</f>
        <v>Иванов Иван</v>
      </c>
      <c r="C24" s="2">
        <v>1</v>
      </c>
      <c r="D24" s="2">
        <v>1</v>
      </c>
      <c r="E24" s="2">
        <v>1</v>
      </c>
      <c r="F24" s="2">
        <v>1</v>
      </c>
      <c r="G24" s="2">
        <v>0</v>
      </c>
      <c r="H24" s="2">
        <v>1</v>
      </c>
      <c r="I24" s="2">
        <v>1</v>
      </c>
      <c r="J24" s="2">
        <v>1</v>
      </c>
      <c r="K24" s="2">
        <v>0</v>
      </c>
      <c r="L24" s="2">
        <v>0</v>
      </c>
      <c r="M24" s="2">
        <v>1</v>
      </c>
      <c r="N24" s="2">
        <v>1</v>
      </c>
      <c r="O24" s="2">
        <v>2</v>
      </c>
      <c r="P24" s="2">
        <v>2</v>
      </c>
      <c r="Q24" s="2">
        <v>3</v>
      </c>
      <c r="R24" s="2">
        <v>0</v>
      </c>
      <c r="S24" s="2">
        <v>0</v>
      </c>
      <c r="T24" s="2">
        <v>0</v>
      </c>
      <c r="U24" s="2">
        <f t="shared" si="1"/>
        <v>16</v>
      </c>
      <c r="V24" s="2" t="str">
        <f t="shared" si="0"/>
        <v>Зачет</v>
      </c>
      <c r="W24" s="2" t="str">
        <f t="shared" si="2"/>
        <v>5</v>
      </c>
    </row>
    <row r="25" spans="1:23" ht="13.5">
      <c r="A25" s="2">
        <f>'08.12'!A25</f>
        <v>24</v>
      </c>
      <c r="B25" s="3" t="str">
        <f>'08.12'!B25</f>
        <v>Иванов Иван</v>
      </c>
      <c r="C25" s="6">
        <v>1</v>
      </c>
      <c r="D25" s="6">
        <v>1</v>
      </c>
      <c r="E25" s="6">
        <v>1</v>
      </c>
      <c r="F25" s="6">
        <v>1</v>
      </c>
      <c r="G25" s="6">
        <v>0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0</v>
      </c>
      <c r="P25" s="6">
        <v>0</v>
      </c>
      <c r="Q25" s="6">
        <v>0</v>
      </c>
      <c r="R25" s="6">
        <v>1</v>
      </c>
      <c r="S25" s="6">
        <v>0</v>
      </c>
      <c r="T25" s="6">
        <v>0</v>
      </c>
      <c r="U25" s="2">
        <f t="shared" si="1"/>
        <v>12</v>
      </c>
      <c r="V25" s="2" t="str">
        <f t="shared" si="0"/>
        <v>Зачет</v>
      </c>
      <c r="W25" s="2" t="str">
        <f t="shared" si="2"/>
        <v>4</v>
      </c>
    </row>
    <row r="26" spans="1:23" ht="13.5">
      <c r="A26" s="2">
        <f>'08.12'!A26</f>
        <v>25</v>
      </c>
      <c r="B26" s="3" t="str">
        <f>'08.12'!B26</f>
        <v>Иванов Иван</v>
      </c>
      <c r="C26" s="2">
        <v>0</v>
      </c>
      <c r="D26" s="2">
        <v>1</v>
      </c>
      <c r="E26" s="2">
        <v>1</v>
      </c>
      <c r="F26" s="2">
        <v>1</v>
      </c>
      <c r="G26" s="2">
        <v>0</v>
      </c>
      <c r="H26" s="2">
        <v>1</v>
      </c>
      <c r="I26" s="2">
        <v>1</v>
      </c>
      <c r="J26" s="2">
        <v>1</v>
      </c>
      <c r="K26" s="2">
        <v>1</v>
      </c>
      <c r="L26" s="2">
        <v>1</v>
      </c>
      <c r="M26" s="2">
        <v>1</v>
      </c>
      <c r="N26" s="2">
        <v>0</v>
      </c>
      <c r="O26" s="2">
        <v>1</v>
      </c>
      <c r="P26" s="2">
        <v>2</v>
      </c>
      <c r="Q26" s="2">
        <v>0</v>
      </c>
      <c r="R26" s="2">
        <v>0</v>
      </c>
      <c r="S26" s="2">
        <v>0</v>
      </c>
      <c r="T26" s="2">
        <v>0</v>
      </c>
      <c r="U26" s="2">
        <f t="shared" si="1"/>
        <v>12</v>
      </c>
      <c r="V26" s="2" t="str">
        <f t="shared" si="0"/>
        <v>Зачет</v>
      </c>
      <c r="W26" s="2" t="str">
        <f t="shared" si="2"/>
        <v>4</v>
      </c>
    </row>
    <row r="27" spans="1:23" ht="13.5">
      <c r="A27" s="2">
        <f>'08.12'!A27</f>
        <v>26</v>
      </c>
      <c r="B27" s="3" t="str">
        <f>'08.12'!B27</f>
        <v>Иванов Иван</v>
      </c>
      <c r="C27" s="2">
        <v>1</v>
      </c>
      <c r="D27" s="2">
        <v>0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2">
        <v>2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f t="shared" si="1"/>
        <v>13</v>
      </c>
      <c r="V27" s="2" t="str">
        <f t="shared" si="0"/>
        <v>Зачет</v>
      </c>
      <c r="W27" s="2" t="str">
        <f t="shared" si="2"/>
        <v>5</v>
      </c>
    </row>
    <row r="28" spans="1:23" ht="13.5">
      <c r="A28" s="2">
        <f>'08.12'!A28</f>
        <v>27</v>
      </c>
      <c r="B28" s="3" t="str">
        <f>'08.12'!B28</f>
        <v>Иванов Иван</v>
      </c>
      <c r="C28" s="2">
        <v>1</v>
      </c>
      <c r="D28" s="2">
        <v>0</v>
      </c>
      <c r="E28" s="2">
        <v>1</v>
      </c>
      <c r="F28" s="2">
        <v>0</v>
      </c>
      <c r="G28" s="2">
        <v>0</v>
      </c>
      <c r="H28" s="2">
        <v>1</v>
      </c>
      <c r="I28" s="2">
        <v>1</v>
      </c>
      <c r="J28" s="2">
        <v>1</v>
      </c>
      <c r="K28" s="2">
        <v>0</v>
      </c>
      <c r="L28" s="2">
        <v>1</v>
      </c>
      <c r="M28" s="2">
        <v>0</v>
      </c>
      <c r="N28" s="2">
        <v>0</v>
      </c>
      <c r="O28" s="2">
        <v>0</v>
      </c>
      <c r="P28" s="2">
        <v>0</v>
      </c>
      <c r="Q28" s="2">
        <v>1</v>
      </c>
      <c r="R28" s="2">
        <v>0</v>
      </c>
      <c r="S28" s="2">
        <v>0</v>
      </c>
      <c r="T28" s="2">
        <v>0</v>
      </c>
      <c r="U28" s="2">
        <f t="shared" si="1"/>
        <v>7</v>
      </c>
      <c r="V28" s="2" t="str">
        <f t="shared" si="0"/>
        <v>Зачет</v>
      </c>
      <c r="W28" s="2" t="str">
        <f t="shared" si="2"/>
        <v>3</v>
      </c>
    </row>
    <row r="29" spans="1:23" ht="13.5">
      <c r="A29" s="2">
        <f>'08.12'!A29</f>
        <v>28</v>
      </c>
      <c r="B29" s="3" t="str">
        <f>'08.12'!B29</f>
        <v>Иванов Иван</v>
      </c>
      <c r="C29" s="2">
        <v>1</v>
      </c>
      <c r="D29" s="2">
        <v>1</v>
      </c>
      <c r="E29" s="2">
        <v>1</v>
      </c>
      <c r="F29" s="2">
        <v>1</v>
      </c>
      <c r="G29" s="2">
        <v>1</v>
      </c>
      <c r="H29" s="2">
        <v>1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0</v>
      </c>
      <c r="O29" s="2">
        <v>2</v>
      </c>
      <c r="P29" s="2">
        <v>0</v>
      </c>
      <c r="Q29" s="2">
        <v>3</v>
      </c>
      <c r="R29" s="2">
        <v>0</v>
      </c>
      <c r="S29" s="2">
        <v>0</v>
      </c>
      <c r="T29" s="2">
        <v>0</v>
      </c>
      <c r="U29" s="2">
        <f t="shared" si="1"/>
        <v>16</v>
      </c>
      <c r="V29" s="2" t="str">
        <f t="shared" si="0"/>
        <v>Зачет</v>
      </c>
      <c r="W29" s="2" t="str">
        <f t="shared" si="2"/>
        <v>5</v>
      </c>
    </row>
    <row r="30" spans="1:23" ht="13.5">
      <c r="A30" s="2">
        <f>'08.12'!A30</f>
        <v>29</v>
      </c>
      <c r="B30" s="3" t="str">
        <f>'08.12'!B30</f>
        <v>Иванов Иван</v>
      </c>
      <c r="C30" s="2">
        <v>1</v>
      </c>
      <c r="D30" s="2">
        <v>1</v>
      </c>
      <c r="E30" s="2">
        <v>1</v>
      </c>
      <c r="F30" s="2">
        <v>1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0</v>
      </c>
      <c r="M30" s="2">
        <v>0</v>
      </c>
      <c r="N30" s="2">
        <v>1</v>
      </c>
      <c r="O30" s="2">
        <v>0</v>
      </c>
      <c r="P30" s="2">
        <v>2</v>
      </c>
      <c r="Q30" s="2">
        <v>0</v>
      </c>
      <c r="R30" s="2">
        <v>3</v>
      </c>
      <c r="S30" s="2">
        <v>0</v>
      </c>
      <c r="T30" s="2">
        <v>0</v>
      </c>
      <c r="U30" s="2">
        <f t="shared" si="1"/>
        <v>15</v>
      </c>
      <c r="V30" s="2" t="str">
        <f t="shared" si="0"/>
        <v>Зачет</v>
      </c>
      <c r="W30" s="2" t="str">
        <f t="shared" si="2"/>
        <v>5</v>
      </c>
    </row>
    <row r="31" spans="1:23" ht="13.5">
      <c r="A31" s="2">
        <f>'08.12'!A31</f>
        <v>30</v>
      </c>
      <c r="B31" s="3" t="str">
        <f>'08.12'!B31</f>
        <v>Иванов Иван</v>
      </c>
      <c r="C31" s="2">
        <v>1</v>
      </c>
      <c r="D31" s="2">
        <v>1</v>
      </c>
      <c r="E31" s="2">
        <v>1</v>
      </c>
      <c r="F31" s="2">
        <v>1</v>
      </c>
      <c r="G31" s="2">
        <v>1</v>
      </c>
      <c r="H31" s="2">
        <v>0</v>
      </c>
      <c r="I31" s="2">
        <v>1</v>
      </c>
      <c r="J31" s="2">
        <v>0</v>
      </c>
      <c r="K31" s="2">
        <v>1</v>
      </c>
      <c r="L31" s="2">
        <v>0</v>
      </c>
      <c r="M31" s="2">
        <v>0</v>
      </c>
      <c r="N31" s="2">
        <v>1</v>
      </c>
      <c r="O31" s="2">
        <v>0</v>
      </c>
      <c r="P31" s="2">
        <v>2</v>
      </c>
      <c r="Q31" s="2">
        <v>1</v>
      </c>
      <c r="R31" s="2">
        <v>0</v>
      </c>
      <c r="S31" s="2">
        <v>0</v>
      </c>
      <c r="T31" s="2">
        <v>0</v>
      </c>
      <c r="U31" s="2">
        <f t="shared" si="1"/>
        <v>11</v>
      </c>
      <c r="V31" s="2" t="str">
        <f t="shared" si="0"/>
        <v>Зачет</v>
      </c>
      <c r="W31" s="2" t="str">
        <f t="shared" si="2"/>
        <v>4</v>
      </c>
    </row>
    <row r="32" spans="1:23" ht="13.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  <c r="P32" s="5"/>
      <c r="Q32" s="5"/>
      <c r="R32" s="5"/>
      <c r="S32" s="5"/>
      <c r="T32" s="5"/>
      <c r="U32" s="2"/>
      <c r="V32" s="2"/>
      <c r="W32" s="2"/>
    </row>
    <row r="33" spans="1:23" s="13" customFormat="1" ht="13.5">
      <c r="A33" s="1"/>
      <c r="B33" s="1" t="s">
        <v>25</v>
      </c>
      <c r="C33" s="1">
        <f>AVERAGE(C2:C31)*100</f>
        <v>83.33333333333334</v>
      </c>
      <c r="D33" s="1">
        <f aca="true" t="shared" si="3" ref="D33:N33">AVERAGE(D2:D31)*100</f>
        <v>73.33333333333333</v>
      </c>
      <c r="E33" s="1">
        <f t="shared" si="3"/>
        <v>100</v>
      </c>
      <c r="F33" s="1">
        <f t="shared" si="3"/>
        <v>83.33333333333334</v>
      </c>
      <c r="G33" s="1">
        <f t="shared" si="3"/>
        <v>63.33333333333333</v>
      </c>
      <c r="H33" s="1">
        <f t="shared" si="3"/>
        <v>90</v>
      </c>
      <c r="I33" s="1">
        <f t="shared" si="3"/>
        <v>100</v>
      </c>
      <c r="J33" s="1">
        <f t="shared" si="3"/>
        <v>83.33333333333334</v>
      </c>
      <c r="K33" s="1">
        <f t="shared" si="3"/>
        <v>80</v>
      </c>
      <c r="L33" s="1">
        <f t="shared" si="3"/>
        <v>56.666666666666664</v>
      </c>
      <c r="M33" s="1">
        <f t="shared" si="3"/>
        <v>73.33333333333333</v>
      </c>
      <c r="N33" s="1">
        <f t="shared" si="3"/>
        <v>53.333333333333336</v>
      </c>
      <c r="O33" s="1">
        <f>AVERAGE(O2:O31)*100/2</f>
        <v>46.666666666666664</v>
      </c>
      <c r="P33" s="1">
        <f>AVERAGE(P2:P31)*100/2</f>
        <v>40</v>
      </c>
      <c r="Q33" s="1">
        <f>AVERAGE(Q2:Q31)*100/3</f>
        <v>33.333333333333336</v>
      </c>
      <c r="R33" s="1">
        <f>AVERAGE(R2:R31)*100/3</f>
        <v>15.555555555555555</v>
      </c>
      <c r="S33" s="1">
        <f>AVERAGE(S2:S31)*100/4</f>
        <v>0</v>
      </c>
      <c r="T33" s="1">
        <f>AVERAGE(T2:T31)*100/4</f>
        <v>0</v>
      </c>
      <c r="U33" s="25">
        <f>AVERAGE(U2:U31)</f>
        <v>12.6</v>
      </c>
      <c r="V33" s="1"/>
      <c r="W33" s="1"/>
    </row>
  </sheetData>
  <sheetProtection/>
  <conditionalFormatting sqref="C7:T7">
    <cfRule type="expression" priority="1" dxfId="7" stopIfTrue="1">
      <formula>$A$3=1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70" sqref="Q270"/>
    </sheetView>
  </sheetViews>
  <sheetFormatPr defaultColWidth="9.140625" defaultRowHeight="15"/>
  <sheetData/>
  <sheetProtection/>
  <printOptions/>
  <pageMargins left="0.5" right="0.24" top="0.2" bottom="0.36" header="0.2" footer="0.3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28125" style="6" customWidth="1"/>
    <col min="2" max="2" width="23.28125" style="7" bestFit="1" customWidth="1"/>
    <col min="3" max="8" width="11.7109375" style="6" customWidth="1"/>
    <col min="9" max="14" width="4.7109375" style="6" customWidth="1"/>
    <col min="15" max="20" width="5.28125" style="8" customWidth="1"/>
    <col min="21" max="16384" width="9.140625" style="8" customWidth="1"/>
  </cols>
  <sheetData>
    <row r="1" spans="1:8" s="15" customFormat="1" ht="13.5">
      <c r="A1" s="15" t="str">
        <f>'08.12'!A1</f>
        <v>№</v>
      </c>
      <c r="B1" s="15" t="str">
        <f>'08.12'!B1</f>
        <v>Фамилия, имя</v>
      </c>
      <c r="C1" s="15" t="s">
        <v>24</v>
      </c>
      <c r="D1" s="15" t="s">
        <v>29</v>
      </c>
      <c r="E1" s="15" t="s">
        <v>30</v>
      </c>
      <c r="F1" s="15" t="s">
        <v>31</v>
      </c>
      <c r="G1" s="15" t="s">
        <v>32</v>
      </c>
      <c r="H1" s="15" t="s">
        <v>33</v>
      </c>
    </row>
    <row r="2" spans="1:8" ht="13.5">
      <c r="A2" s="6">
        <f>'08.12'!A2</f>
        <v>1</v>
      </c>
      <c r="B2" s="7" t="s">
        <v>28</v>
      </c>
      <c r="C2" s="6">
        <f>'08.12'!U2</f>
        <v>10</v>
      </c>
      <c r="D2" s="6">
        <f>'19.01'!U2</f>
        <v>9</v>
      </c>
      <c r="E2" s="6">
        <f>'16.02'!U2</f>
        <v>9</v>
      </c>
      <c r="F2" s="6">
        <f>'16.03'!U2</f>
        <v>13</v>
      </c>
      <c r="G2" s="6">
        <f>'13.04'!U2</f>
        <v>13</v>
      </c>
      <c r="H2" s="6">
        <f>'2704'!U2</f>
        <v>14</v>
      </c>
    </row>
    <row r="3" spans="1:8" ht="13.5">
      <c r="A3" s="6">
        <f>'08.12'!A3</f>
        <v>2</v>
      </c>
      <c r="B3" s="7" t="s">
        <v>28</v>
      </c>
      <c r="C3" s="6">
        <f>'08.12'!U3</f>
        <v>11</v>
      </c>
      <c r="D3" s="6">
        <f>'19.01'!U3</f>
        <v>12</v>
      </c>
      <c r="E3" s="6">
        <f>'16.02'!U3</f>
        <v>12</v>
      </c>
      <c r="F3" s="6">
        <f>'16.03'!U3</f>
        <v>12</v>
      </c>
      <c r="G3" s="6">
        <f>'13.04'!U3</f>
        <v>8</v>
      </c>
      <c r="H3" s="6">
        <f>'2704'!U3</f>
        <v>6</v>
      </c>
    </row>
    <row r="4" spans="1:8" ht="13.5">
      <c r="A4" s="6">
        <f>'08.12'!A4</f>
        <v>3</v>
      </c>
      <c r="B4" s="7" t="s">
        <v>28</v>
      </c>
      <c r="C4" s="6">
        <f>'08.12'!U4</f>
        <v>8</v>
      </c>
      <c r="D4" s="6">
        <f>'19.01'!U4</f>
        <v>9</v>
      </c>
      <c r="E4" s="6">
        <f>'16.02'!U4</f>
        <v>9</v>
      </c>
      <c r="F4" s="6">
        <f>'16.03'!U4</f>
        <v>10</v>
      </c>
      <c r="G4" s="6">
        <f>'13.04'!U4</f>
        <v>12</v>
      </c>
      <c r="H4" s="6">
        <f>'2704'!U4</f>
        <v>12</v>
      </c>
    </row>
    <row r="5" spans="1:8" ht="13.5">
      <c r="A5" s="6">
        <f>'08.12'!A5</f>
        <v>4</v>
      </c>
      <c r="B5" s="7" t="s">
        <v>28</v>
      </c>
      <c r="C5" s="6">
        <f>'08.12'!U5</f>
        <v>9</v>
      </c>
      <c r="D5" s="6">
        <f>'19.01'!U5</f>
        <v>15</v>
      </c>
      <c r="E5" s="6">
        <f>'16.02'!U5</f>
        <v>15</v>
      </c>
      <c r="F5" s="6">
        <f>'16.03'!U5</f>
        <v>15</v>
      </c>
      <c r="G5" s="6">
        <f>'13.04'!U5</f>
        <v>13</v>
      </c>
      <c r="H5" s="6">
        <f>'2704'!U5</f>
        <v>16</v>
      </c>
    </row>
    <row r="6" spans="1:8" ht="13.5">
      <c r="A6" s="6">
        <f>'08.12'!A6</f>
        <v>5</v>
      </c>
      <c r="B6" s="7" t="s">
        <v>28</v>
      </c>
      <c r="C6" s="6">
        <f>'08.12'!U6</f>
        <v>14</v>
      </c>
      <c r="D6" s="6">
        <f>'19.01'!U6</f>
        <v>13</v>
      </c>
      <c r="E6" s="6">
        <f>'16.02'!U6</f>
        <v>13</v>
      </c>
      <c r="F6" s="6">
        <f>'16.03'!U6</f>
        <v>18</v>
      </c>
      <c r="G6" s="6">
        <f>'13.04'!U6</f>
        <v>14</v>
      </c>
      <c r="H6" s="6">
        <f>'2704'!U6</f>
        <v>18</v>
      </c>
    </row>
    <row r="7" spans="1:8" ht="13.5">
      <c r="A7" s="6">
        <f>'08.12'!A7</f>
        <v>6</v>
      </c>
      <c r="B7" s="7" t="s">
        <v>28</v>
      </c>
      <c r="C7" s="6">
        <f>'08.12'!U7</f>
        <v>13</v>
      </c>
      <c r="D7" s="6">
        <f>'19.01'!U7</f>
        <v>12</v>
      </c>
      <c r="E7" s="6">
        <f>'16.02'!U7</f>
        <v>12</v>
      </c>
      <c r="F7" s="6">
        <f>'16.03'!U7</f>
        <v>14</v>
      </c>
      <c r="G7" s="6">
        <f>'13.04'!U7</f>
        <v>15</v>
      </c>
      <c r="H7" s="6">
        <f>'2704'!U7</f>
        <v>15</v>
      </c>
    </row>
    <row r="8" spans="1:8" ht="13.5">
      <c r="A8" s="6">
        <f>'08.12'!A8</f>
        <v>7</v>
      </c>
      <c r="B8" s="7" t="s">
        <v>28</v>
      </c>
      <c r="C8" s="6">
        <f>'08.12'!U8</f>
        <v>7</v>
      </c>
      <c r="D8" s="6">
        <f>'19.01'!U8</f>
        <v>9</v>
      </c>
      <c r="E8" s="6">
        <f>'16.02'!U8</f>
        <v>9</v>
      </c>
      <c r="F8" s="6">
        <f>'16.03'!U8</f>
        <v>9</v>
      </c>
      <c r="G8" s="6">
        <f>'13.04'!U8</f>
        <v>9</v>
      </c>
      <c r="H8" s="6">
        <f>'2704'!U8</f>
        <v>10</v>
      </c>
    </row>
    <row r="9" spans="1:8" ht="13.5">
      <c r="A9" s="6">
        <f>'08.12'!A9</f>
        <v>8</v>
      </c>
      <c r="B9" s="7" t="s">
        <v>28</v>
      </c>
      <c r="C9" s="6">
        <f>'08.12'!U9</f>
        <v>14</v>
      </c>
      <c r="D9" s="6">
        <f>'19.01'!U9</f>
        <v>8</v>
      </c>
      <c r="E9" s="6">
        <f>'16.02'!U9</f>
        <v>8</v>
      </c>
      <c r="F9" s="6">
        <f>'16.03'!U9</f>
        <v>16</v>
      </c>
      <c r="G9" s="6">
        <f>'13.04'!U9</f>
        <v>16</v>
      </c>
      <c r="H9" s="6">
        <f>'2704'!U9</f>
        <v>13</v>
      </c>
    </row>
    <row r="10" spans="1:8" ht="13.5">
      <c r="A10" s="6">
        <f>'08.12'!A10</f>
        <v>9</v>
      </c>
      <c r="B10" s="7" t="s">
        <v>28</v>
      </c>
      <c r="C10" s="6">
        <f>'08.12'!U10</f>
        <v>7</v>
      </c>
      <c r="D10" s="6">
        <f>'19.01'!U10</f>
        <v>9</v>
      </c>
      <c r="E10" s="6">
        <f>'16.02'!U10</f>
        <v>9</v>
      </c>
      <c r="F10" s="6">
        <f>'16.03'!U10</f>
        <v>11</v>
      </c>
      <c r="G10" s="6">
        <f>'13.04'!U10</f>
        <v>5</v>
      </c>
      <c r="H10" s="6">
        <f>'2704'!U10</f>
        <v>9</v>
      </c>
    </row>
    <row r="11" spans="1:8" ht="13.5">
      <c r="A11" s="6">
        <f>'08.12'!A11</f>
        <v>10</v>
      </c>
      <c r="B11" s="7" t="s">
        <v>28</v>
      </c>
      <c r="C11" s="6">
        <f>'08.12'!U11</f>
        <v>16</v>
      </c>
      <c r="D11" s="6">
        <f>'19.01'!U11</f>
        <v>21</v>
      </c>
      <c r="E11" s="6">
        <f>'16.02'!U11</f>
        <v>21</v>
      </c>
      <c r="F11" s="6">
        <f>'16.03'!U11</f>
        <v>20</v>
      </c>
      <c r="G11" s="6">
        <f>'13.04'!U11</f>
        <v>22</v>
      </c>
      <c r="H11" s="6">
        <f>'2704'!U11</f>
        <v>16</v>
      </c>
    </row>
    <row r="12" spans="1:8" ht="13.5">
      <c r="A12" s="6">
        <f>'08.12'!A12</f>
        <v>11</v>
      </c>
      <c r="B12" s="7" t="s">
        <v>28</v>
      </c>
      <c r="C12" s="6">
        <f>'08.12'!U12</f>
        <v>11</v>
      </c>
      <c r="D12" s="6">
        <f>'19.01'!U12</f>
        <v>11</v>
      </c>
      <c r="E12" s="6">
        <f>'16.02'!U12</f>
        <v>11</v>
      </c>
      <c r="F12" s="6">
        <f>'16.03'!U12</f>
        <v>12</v>
      </c>
      <c r="G12" s="6">
        <f>'13.04'!U12</f>
        <v>6</v>
      </c>
      <c r="H12" s="6">
        <f>'2704'!U12</f>
        <v>12</v>
      </c>
    </row>
    <row r="13" spans="1:8" ht="13.5">
      <c r="A13" s="6">
        <f>'08.12'!A13</f>
        <v>12</v>
      </c>
      <c r="B13" s="7" t="s">
        <v>28</v>
      </c>
      <c r="C13" s="6">
        <f>'08.12'!U13</f>
        <v>16</v>
      </c>
      <c r="D13" s="6">
        <f>'19.01'!U13</f>
        <v>13</v>
      </c>
      <c r="E13" s="6">
        <f>'16.02'!U13</f>
        <v>13</v>
      </c>
      <c r="F13" s="6">
        <f>'16.03'!U13</f>
        <v>21</v>
      </c>
      <c r="G13" s="6">
        <f>'13.04'!U13</f>
        <v>14</v>
      </c>
      <c r="H13" s="6">
        <f>'2704'!U13</f>
        <v>12</v>
      </c>
    </row>
    <row r="14" spans="1:8" ht="13.5">
      <c r="A14" s="6">
        <f>'08.12'!A14</f>
        <v>13</v>
      </c>
      <c r="B14" s="7" t="s">
        <v>28</v>
      </c>
      <c r="C14" s="6">
        <f>'08.12'!U14</f>
        <v>16</v>
      </c>
      <c r="D14" s="6">
        <f>'19.01'!U14</f>
        <v>16</v>
      </c>
      <c r="E14" s="6">
        <f>'16.02'!U14</f>
        <v>16</v>
      </c>
      <c r="F14" s="6">
        <f>'16.03'!U14</f>
        <v>16</v>
      </c>
      <c r="G14" s="6">
        <f>'13.04'!U14</f>
        <v>17</v>
      </c>
      <c r="H14" s="6">
        <f>'2704'!U14</f>
        <v>13</v>
      </c>
    </row>
    <row r="15" spans="1:8" ht="13.5">
      <c r="A15" s="6">
        <f>'08.12'!A15</f>
        <v>14</v>
      </c>
      <c r="B15" s="7" t="s">
        <v>28</v>
      </c>
      <c r="C15" s="6">
        <f>'08.12'!U15</f>
        <v>14</v>
      </c>
      <c r="D15" s="6">
        <f>'19.01'!U15</f>
        <v>12</v>
      </c>
      <c r="E15" s="6">
        <f>'16.02'!U15</f>
        <v>12</v>
      </c>
      <c r="F15" s="6">
        <f>'16.03'!U15</f>
        <v>14</v>
      </c>
      <c r="G15" s="6">
        <f>'13.04'!U15</f>
        <v>14</v>
      </c>
      <c r="H15" s="6">
        <f>'2704'!U15</f>
        <v>7</v>
      </c>
    </row>
    <row r="16" spans="1:8" ht="13.5">
      <c r="A16" s="6">
        <f>'08.12'!A16</f>
        <v>15</v>
      </c>
      <c r="B16" s="7" t="s">
        <v>28</v>
      </c>
      <c r="C16" s="6">
        <f>'08.12'!U16</f>
        <v>13</v>
      </c>
      <c r="D16" s="6">
        <f>'19.01'!U16</f>
        <v>12</v>
      </c>
      <c r="E16" s="6">
        <f>'16.02'!U16</f>
        <v>12</v>
      </c>
      <c r="F16" s="6">
        <f>'16.03'!U16</f>
        <v>14</v>
      </c>
      <c r="G16" s="6">
        <f>'13.04'!U16</f>
        <v>14</v>
      </c>
      <c r="H16" s="6">
        <f>'2704'!U16</f>
        <v>16</v>
      </c>
    </row>
    <row r="17" spans="1:8" ht="13.5">
      <c r="A17" s="6">
        <f>'08.12'!A17</f>
        <v>16</v>
      </c>
      <c r="B17" s="7" t="s">
        <v>28</v>
      </c>
      <c r="C17" s="6">
        <f>'08.12'!U17</f>
        <v>12</v>
      </c>
      <c r="D17" s="6">
        <f>'19.01'!U17</f>
        <v>10</v>
      </c>
      <c r="E17" s="6">
        <f>'16.02'!U17</f>
        <v>10</v>
      </c>
      <c r="F17" s="6">
        <f>'16.03'!U17</f>
        <v>14</v>
      </c>
      <c r="G17" s="6">
        <f>'13.04'!U17</f>
        <v>12</v>
      </c>
      <c r="H17" s="6">
        <f>'2704'!U17</f>
        <v>15</v>
      </c>
    </row>
    <row r="18" spans="1:8" ht="13.5">
      <c r="A18" s="6">
        <f>'08.12'!A18</f>
        <v>17</v>
      </c>
      <c r="B18" s="7" t="s">
        <v>28</v>
      </c>
      <c r="C18" s="6">
        <f>'08.12'!U18</f>
        <v>15</v>
      </c>
      <c r="D18" s="6">
        <f>'19.01'!U18</f>
        <v>15</v>
      </c>
      <c r="E18" s="6">
        <f>'16.02'!U18</f>
        <v>15</v>
      </c>
      <c r="F18" s="6">
        <f>'16.03'!U18</f>
        <v>20</v>
      </c>
      <c r="G18" s="6">
        <f>'13.04'!U18</f>
        <v>20</v>
      </c>
      <c r="H18" s="6">
        <f>'2704'!U18</f>
        <v>11</v>
      </c>
    </row>
    <row r="19" spans="1:8" ht="13.5">
      <c r="A19" s="6">
        <f>'08.12'!A19</f>
        <v>18</v>
      </c>
      <c r="B19" s="7" t="s">
        <v>28</v>
      </c>
      <c r="C19" s="6">
        <f>'08.12'!U19</f>
        <v>8</v>
      </c>
      <c r="D19" s="6">
        <f>'19.01'!U19</f>
        <v>10</v>
      </c>
      <c r="E19" s="6">
        <f>'16.02'!U19</f>
        <v>10</v>
      </c>
      <c r="F19" s="6">
        <f>'16.03'!U19</f>
        <v>10</v>
      </c>
      <c r="G19" s="6">
        <f>'13.04'!U19</f>
        <v>10</v>
      </c>
      <c r="H19" s="6">
        <f>'2704'!U19</f>
        <v>9</v>
      </c>
    </row>
    <row r="20" spans="1:8" ht="13.5">
      <c r="A20" s="6">
        <f>'08.12'!A20</f>
        <v>19</v>
      </c>
      <c r="B20" s="7" t="s">
        <v>28</v>
      </c>
      <c r="C20" s="6">
        <f>'08.12'!U20</f>
        <v>12</v>
      </c>
      <c r="D20" s="6">
        <f>'19.01'!U20</f>
        <v>13</v>
      </c>
      <c r="E20" s="6">
        <f>'16.02'!U20</f>
        <v>13</v>
      </c>
      <c r="F20" s="6">
        <f>'16.03'!U20</f>
        <v>13</v>
      </c>
      <c r="G20" s="6">
        <f>'13.04'!U20</f>
        <v>13</v>
      </c>
      <c r="H20" s="6">
        <f>'2704'!U20</f>
        <v>13</v>
      </c>
    </row>
    <row r="21" spans="1:8" ht="13.5">
      <c r="A21" s="6">
        <f>'08.12'!A21</f>
        <v>20</v>
      </c>
      <c r="B21" s="7" t="s">
        <v>28</v>
      </c>
      <c r="C21" s="6">
        <f>'08.12'!U21</f>
        <v>10</v>
      </c>
      <c r="D21" s="6">
        <f>'19.01'!U21</f>
        <v>8</v>
      </c>
      <c r="E21" s="6">
        <f>'16.02'!U21</f>
        <v>8</v>
      </c>
      <c r="F21" s="6">
        <f>'16.03'!U21</f>
        <v>20</v>
      </c>
      <c r="G21" s="6">
        <f>'13.04'!U21</f>
        <v>12</v>
      </c>
      <c r="H21" s="6">
        <f>'2704'!U21</f>
        <v>17</v>
      </c>
    </row>
    <row r="22" spans="1:8" ht="13.5">
      <c r="A22" s="6">
        <f>'08.12'!A22</f>
        <v>21</v>
      </c>
      <c r="B22" s="7" t="s">
        <v>28</v>
      </c>
      <c r="C22" s="6">
        <f>'08.12'!U22</f>
        <v>11</v>
      </c>
      <c r="D22" s="6">
        <f>'19.01'!U22</f>
        <v>9</v>
      </c>
      <c r="E22" s="6">
        <f>'16.02'!U22</f>
        <v>11</v>
      </c>
      <c r="F22" s="6">
        <f>'16.03'!U22</f>
        <v>14</v>
      </c>
      <c r="G22" s="6">
        <f>'13.04'!U22</f>
        <v>13</v>
      </c>
      <c r="H22" s="6">
        <f>'2704'!U22</f>
        <v>13</v>
      </c>
    </row>
    <row r="23" spans="1:8" ht="13.5">
      <c r="A23" s="6">
        <f>'08.12'!A23</f>
        <v>22</v>
      </c>
      <c r="B23" s="7" t="s">
        <v>28</v>
      </c>
      <c r="C23" s="6">
        <f>'08.12'!U23</f>
        <v>16</v>
      </c>
      <c r="D23" s="6">
        <f>'19.01'!U23</f>
        <v>12</v>
      </c>
      <c r="E23" s="6">
        <f>'16.02'!U23</f>
        <v>13</v>
      </c>
      <c r="F23" s="6">
        <f>'16.03'!U23</f>
        <v>9</v>
      </c>
      <c r="G23" s="6">
        <f>'13.04'!U23</f>
        <v>14</v>
      </c>
      <c r="H23" s="6">
        <f>'2704'!U23</f>
        <v>9</v>
      </c>
    </row>
    <row r="24" spans="1:8" ht="13.5">
      <c r="A24" s="6">
        <f>'08.12'!A24</f>
        <v>23</v>
      </c>
      <c r="B24" s="7" t="s">
        <v>28</v>
      </c>
      <c r="C24" s="6">
        <f>'08.12'!U24</f>
        <v>16</v>
      </c>
      <c r="D24" s="6">
        <f>'19.01'!U24</f>
        <v>9</v>
      </c>
      <c r="E24" s="6">
        <f>'16.02'!U24</f>
        <v>16</v>
      </c>
      <c r="F24" s="6">
        <f>'16.03'!U24</f>
        <v>16</v>
      </c>
      <c r="G24" s="6">
        <f>'13.04'!U24</f>
        <v>15</v>
      </c>
      <c r="H24" s="6">
        <f>'2704'!U24</f>
        <v>16</v>
      </c>
    </row>
    <row r="25" spans="1:8" ht="13.5">
      <c r="A25" s="6">
        <f>'08.12'!A25</f>
        <v>24</v>
      </c>
      <c r="B25" s="7" t="s">
        <v>28</v>
      </c>
      <c r="C25" s="6">
        <f>'08.12'!U25</f>
        <v>14</v>
      </c>
      <c r="D25" s="6">
        <f>'19.01'!U25</f>
        <v>15</v>
      </c>
      <c r="E25" s="6">
        <f>'16.02'!U25</f>
        <v>12</v>
      </c>
      <c r="F25" s="6">
        <f>'16.03'!U25</f>
        <v>11</v>
      </c>
      <c r="G25" s="6">
        <f>'13.04'!U25</f>
        <v>9</v>
      </c>
      <c r="H25" s="6">
        <f>'2704'!U25</f>
        <v>12</v>
      </c>
    </row>
    <row r="26" spans="1:8" ht="13.5">
      <c r="A26" s="6">
        <f>'08.12'!A26</f>
        <v>25</v>
      </c>
      <c r="B26" s="7" t="s">
        <v>28</v>
      </c>
      <c r="C26" s="6">
        <f>'08.12'!U26</f>
        <v>13</v>
      </c>
      <c r="D26" s="6">
        <f>'19.01'!U26</f>
        <v>13</v>
      </c>
      <c r="E26" s="6">
        <f>'16.02'!U26</f>
        <v>12</v>
      </c>
      <c r="F26" s="6">
        <f>'16.03'!U26</f>
        <v>20</v>
      </c>
      <c r="G26" s="6">
        <f>'13.04'!U26</f>
        <v>16</v>
      </c>
      <c r="H26" s="6">
        <f>'2704'!U26</f>
        <v>12</v>
      </c>
    </row>
    <row r="27" spans="1:8" ht="13.5">
      <c r="A27" s="6">
        <f>'08.12'!A27</f>
        <v>26</v>
      </c>
      <c r="B27" s="7" t="s">
        <v>28</v>
      </c>
      <c r="C27" s="6">
        <f>'08.12'!U27</f>
        <v>12</v>
      </c>
      <c r="D27" s="6">
        <f>'19.01'!U27</f>
        <v>12</v>
      </c>
      <c r="E27" s="6">
        <f>'16.02'!U27</f>
        <v>10</v>
      </c>
      <c r="F27" s="6">
        <f>'16.03'!U27</f>
        <v>12</v>
      </c>
      <c r="G27" s="6">
        <f>'13.04'!U27</f>
        <v>5</v>
      </c>
      <c r="H27" s="6">
        <f>'2704'!U27</f>
        <v>13</v>
      </c>
    </row>
    <row r="28" spans="1:8" ht="13.5">
      <c r="A28" s="6">
        <f>'08.12'!A28</f>
        <v>27</v>
      </c>
      <c r="B28" s="7" t="s">
        <v>28</v>
      </c>
      <c r="C28" s="6">
        <f>'08.12'!U28</f>
        <v>15</v>
      </c>
      <c r="D28" s="6">
        <f>'19.01'!U28</f>
        <v>9</v>
      </c>
      <c r="E28" s="6">
        <f>'16.02'!U28</f>
        <v>15</v>
      </c>
      <c r="F28" s="6">
        <f>'16.03'!U28</f>
        <v>21</v>
      </c>
      <c r="G28" s="6">
        <f>'13.04'!U28</f>
        <v>22</v>
      </c>
      <c r="H28" s="6">
        <f>'2704'!U28</f>
        <v>7</v>
      </c>
    </row>
    <row r="29" spans="1:8" ht="13.5">
      <c r="A29" s="6">
        <f>'08.12'!A29</f>
        <v>28</v>
      </c>
      <c r="B29" s="7" t="s">
        <v>28</v>
      </c>
      <c r="C29" s="6">
        <f>'08.12'!U29</f>
        <v>8</v>
      </c>
      <c r="D29" s="6">
        <f>'19.01'!U29</f>
        <v>8</v>
      </c>
      <c r="E29" s="6">
        <f>'16.02'!U29</f>
        <v>10</v>
      </c>
      <c r="F29" s="6">
        <f>'16.03'!U29</f>
        <v>16</v>
      </c>
      <c r="G29" s="6">
        <f>'13.04'!U29</f>
        <v>6</v>
      </c>
      <c r="H29" s="6">
        <f>'2704'!U29</f>
        <v>16</v>
      </c>
    </row>
    <row r="30" spans="1:8" ht="13.5">
      <c r="A30" s="6">
        <f>'08.12'!A30</f>
        <v>29</v>
      </c>
      <c r="B30" s="7" t="s">
        <v>28</v>
      </c>
      <c r="C30" s="6">
        <f>'08.12'!U30</f>
        <v>12</v>
      </c>
      <c r="D30" s="6">
        <f>'19.01'!U30</f>
        <v>9</v>
      </c>
      <c r="E30" s="6">
        <f>'16.02'!U30</f>
        <v>13</v>
      </c>
      <c r="F30" s="6">
        <f>'16.03'!U30</f>
        <v>14</v>
      </c>
      <c r="G30" s="6">
        <f>'13.04'!U30</f>
        <v>14</v>
      </c>
      <c r="H30" s="6">
        <f>'2704'!U30</f>
        <v>15</v>
      </c>
    </row>
    <row r="31" spans="1:8" ht="13.5">
      <c r="A31" s="6">
        <f>'08.12'!A31</f>
        <v>30</v>
      </c>
      <c r="B31" s="7" t="s">
        <v>28</v>
      </c>
      <c r="C31" s="6">
        <f>'08.12'!U31</f>
        <v>10</v>
      </c>
      <c r="D31" s="6">
        <f>'19.01'!U31</f>
        <v>21</v>
      </c>
      <c r="E31" s="6">
        <f>'16.02'!U31</f>
        <v>8</v>
      </c>
      <c r="F31" s="6">
        <f>'16.03'!U31</f>
        <v>14</v>
      </c>
      <c r="G31" s="6">
        <f>'13.04'!U31</f>
        <v>17</v>
      </c>
      <c r="H31" s="6">
        <f>'2704'!U31</f>
        <v>11</v>
      </c>
    </row>
    <row r="33" spans="2:8" ht="13.5">
      <c r="B33" s="7" t="s">
        <v>26</v>
      </c>
      <c r="C33" s="10">
        <f aca="true" t="shared" si="0" ref="C33:H33">AVERAGE(C2:C31)</f>
        <v>12.1</v>
      </c>
      <c r="D33" s="10">
        <f t="shared" si="0"/>
        <v>11.8</v>
      </c>
      <c r="E33" s="10">
        <f t="shared" si="0"/>
        <v>11.9</v>
      </c>
      <c r="F33" s="10">
        <f t="shared" si="0"/>
        <v>14.633333333333333</v>
      </c>
      <c r="G33" s="10">
        <f t="shared" si="0"/>
        <v>13</v>
      </c>
      <c r="H33" s="10">
        <f t="shared" si="0"/>
        <v>12.6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B2" sqref="B2:B31"/>
    </sheetView>
  </sheetViews>
  <sheetFormatPr defaultColWidth="9.140625" defaultRowHeight="15"/>
  <cols>
    <col min="1" max="1" width="4.28125" style="6" customWidth="1"/>
    <col min="2" max="2" width="24.140625" style="7" customWidth="1"/>
    <col min="3" max="3" width="5.28125" style="11" customWidth="1"/>
    <col min="4" max="14" width="4.7109375" style="11" customWidth="1"/>
    <col min="15" max="20" width="5.28125" style="10" customWidth="1"/>
    <col min="21" max="21" width="9.140625" style="10" customWidth="1"/>
    <col min="22" max="16384" width="9.140625" style="8" customWidth="1"/>
  </cols>
  <sheetData>
    <row r="1" spans="1:21" s="12" customFormat="1" ht="27">
      <c r="A1" s="16" t="str">
        <f>'08.12'!A1</f>
        <v>№</v>
      </c>
      <c r="B1" s="16" t="str">
        <f>'08.12'!B1</f>
        <v>Фамилия, имя</v>
      </c>
      <c r="C1" s="20" t="str">
        <f>'08.12'!C1</f>
        <v>В1</v>
      </c>
      <c r="D1" s="20" t="str">
        <f>'08.12'!D1</f>
        <v>В2</v>
      </c>
      <c r="E1" s="20" t="str">
        <f>'08.12'!E1</f>
        <v>В3</v>
      </c>
      <c r="F1" s="20" t="str">
        <f>'08.12'!F1</f>
        <v>В4</v>
      </c>
      <c r="G1" s="20" t="str">
        <f>'08.12'!G1</f>
        <v>В5</v>
      </c>
      <c r="H1" s="20" t="str">
        <f>'08.12'!H1</f>
        <v>В6</v>
      </c>
      <c r="I1" s="20" t="str">
        <f>'08.12'!I1</f>
        <v>В7</v>
      </c>
      <c r="J1" s="20" t="str">
        <f>'08.12'!J1</f>
        <v>В8</v>
      </c>
      <c r="K1" s="20" t="str">
        <f>'08.12'!K1</f>
        <v>В9</v>
      </c>
      <c r="L1" s="20" t="str">
        <f>'08.12'!L1</f>
        <v>В10</v>
      </c>
      <c r="M1" s="20" t="str">
        <f>'08.12'!M1</f>
        <v>В11</v>
      </c>
      <c r="N1" s="20" t="str">
        <f>'08.12'!N1</f>
        <v>В12</v>
      </c>
      <c r="O1" s="21" t="str">
        <f>'08.12'!O1</f>
        <v>С1</v>
      </c>
      <c r="P1" s="21" t="str">
        <f>'08.12'!P1</f>
        <v>С2</v>
      </c>
      <c r="Q1" s="21" t="str">
        <f>'08.12'!Q1</f>
        <v>С3</v>
      </c>
      <c r="R1" s="21" t="str">
        <f>'08.12'!R1</f>
        <v>С4</v>
      </c>
      <c r="S1" s="21" t="str">
        <f>'08.12'!S1</f>
        <v>С5</v>
      </c>
      <c r="T1" s="21" t="str">
        <f>'08.12'!T1</f>
        <v>С6</v>
      </c>
      <c r="U1" s="21" t="s">
        <v>23</v>
      </c>
    </row>
    <row r="2" spans="1:21" ht="13.5">
      <c r="A2" s="17">
        <f>'08.12'!A2</f>
        <v>1</v>
      </c>
      <c r="B2" s="7" t="s">
        <v>28</v>
      </c>
      <c r="C2" s="22">
        <f>AVERAGE('08.12:2704'!C2)*100</f>
        <v>66.66666666666666</v>
      </c>
      <c r="D2" s="22">
        <f>AVERAGE('08.12:2704'!D2)*100</f>
        <v>100</v>
      </c>
      <c r="E2" s="22">
        <f>AVERAGE('08.12:2704'!E2)*100</f>
        <v>100</v>
      </c>
      <c r="F2" s="22">
        <f>AVERAGE('08.12:2704'!F2)*100</f>
        <v>83.33333333333334</v>
      </c>
      <c r="G2" s="22">
        <f>AVERAGE('08.12:2704'!G2)*100</f>
        <v>100</v>
      </c>
      <c r="H2" s="22">
        <f>AVERAGE('08.12:2704'!H2)*100</f>
        <v>100</v>
      </c>
      <c r="I2" s="22">
        <f>AVERAGE('08.12:2704'!I2)*100</f>
        <v>100</v>
      </c>
      <c r="J2" s="22">
        <f>AVERAGE('08.12:2704'!J2)*100</f>
        <v>66.66666666666666</v>
      </c>
      <c r="K2" s="22">
        <f>AVERAGE('08.12:2704'!K2)*100</f>
        <v>100</v>
      </c>
      <c r="L2" s="22">
        <f>AVERAGE('08.12:2704'!L2)*100</f>
        <v>66.66666666666666</v>
      </c>
      <c r="M2" s="22">
        <f>AVERAGE('08.12:2704'!M2)*100</f>
        <v>50</v>
      </c>
      <c r="N2" s="22">
        <f>AVERAGE('08.12:2704'!N2)*100</f>
        <v>100</v>
      </c>
      <c r="O2" s="22">
        <f>AVERAGE('08.12:2704'!O2)*100/2</f>
        <v>50</v>
      </c>
      <c r="P2" s="22">
        <f>AVERAGE('08.12:2704'!P2)*100/2</f>
        <v>0</v>
      </c>
      <c r="Q2" s="22">
        <f>AVERAGE('08.12:2704'!Q2)*100/3</f>
        <v>0</v>
      </c>
      <c r="R2" s="22">
        <f>AVERAGE('08.12:2704'!R2)*100/3</f>
        <v>0</v>
      </c>
      <c r="S2" s="22">
        <f>AVERAGE('08.12:2704'!S2)*100/4</f>
        <v>0</v>
      </c>
      <c r="T2" s="22">
        <f>AVERAGE('08.12:2704'!T2)*100/4</f>
        <v>0</v>
      </c>
      <c r="U2" s="23">
        <f>AVERAGE('08.12:2704'!U2)</f>
        <v>11.333333333333334</v>
      </c>
    </row>
    <row r="3" spans="1:21" ht="13.5">
      <c r="A3" s="17">
        <f>'08.12'!A3</f>
        <v>2</v>
      </c>
      <c r="B3" s="7" t="s">
        <v>28</v>
      </c>
      <c r="C3" s="22">
        <f>AVERAGE('08.12:2704'!C3)*100</f>
        <v>83.33333333333334</v>
      </c>
      <c r="D3" s="22">
        <f>AVERAGE('08.12:2704'!D3)*100</f>
        <v>100</v>
      </c>
      <c r="E3" s="22">
        <f>AVERAGE('08.12:2704'!E3)*100</f>
        <v>100</v>
      </c>
      <c r="F3" s="22">
        <f>AVERAGE('08.12:2704'!F3)*100</f>
        <v>50</v>
      </c>
      <c r="G3" s="22">
        <f>AVERAGE('08.12:2704'!G3)*100</f>
        <v>83.33333333333334</v>
      </c>
      <c r="H3" s="22">
        <f>AVERAGE('08.12:2704'!H3)*100</f>
        <v>83.33333333333334</v>
      </c>
      <c r="I3" s="22">
        <f>AVERAGE('08.12:2704'!I3)*100</f>
        <v>100</v>
      </c>
      <c r="J3" s="22">
        <f>AVERAGE('08.12:2704'!J3)*100</f>
        <v>33.33333333333333</v>
      </c>
      <c r="K3" s="22">
        <f>AVERAGE('08.12:2704'!K3)*100</f>
        <v>66.66666666666666</v>
      </c>
      <c r="L3" s="22">
        <f>AVERAGE('08.12:2704'!L3)*100</f>
        <v>50</v>
      </c>
      <c r="M3" s="22">
        <f>AVERAGE('08.12:2704'!M3)*100</f>
        <v>66.66666666666666</v>
      </c>
      <c r="N3" s="22">
        <f>AVERAGE('08.12:2704'!N3)*100</f>
        <v>83.33333333333334</v>
      </c>
      <c r="O3" s="22">
        <f>AVERAGE('08.12:2704'!O3)*100/2</f>
        <v>8.333333333333332</v>
      </c>
      <c r="P3" s="22">
        <f>AVERAGE('08.12:2704'!P3)*100/2</f>
        <v>50</v>
      </c>
      <c r="Q3" s="22">
        <f>AVERAGE('08.12:2704'!Q3)*100/3</f>
        <v>0</v>
      </c>
      <c r="R3" s="22">
        <f>AVERAGE('08.12:2704'!R3)*100/3</f>
        <v>0</v>
      </c>
      <c r="S3" s="22">
        <f>AVERAGE('08.12:2704'!S3)*100/4</f>
        <v>0</v>
      </c>
      <c r="T3" s="22">
        <f>AVERAGE('08.12:2704'!T3)*100/4</f>
        <v>0</v>
      </c>
      <c r="U3" s="23">
        <f>AVERAGE('08.12:2704'!U3)</f>
        <v>10.166666666666666</v>
      </c>
    </row>
    <row r="4" spans="1:21" ht="13.5">
      <c r="A4" s="17">
        <f>'08.12'!A4</f>
        <v>3</v>
      </c>
      <c r="B4" s="7" t="s">
        <v>28</v>
      </c>
      <c r="C4" s="22">
        <f>AVERAGE('08.12:2704'!C4)*100</f>
        <v>100</v>
      </c>
      <c r="D4" s="22">
        <f>AVERAGE('08.12:2704'!D4)*100</f>
        <v>100</v>
      </c>
      <c r="E4" s="22">
        <f>AVERAGE('08.12:2704'!E4)*100</f>
        <v>100</v>
      </c>
      <c r="F4" s="22">
        <f>AVERAGE('08.12:2704'!F4)*100</f>
        <v>83.33333333333334</v>
      </c>
      <c r="G4" s="22">
        <f>AVERAGE('08.12:2704'!G4)*100</f>
        <v>100</v>
      </c>
      <c r="H4" s="22">
        <f>AVERAGE('08.12:2704'!H4)*100</f>
        <v>100</v>
      </c>
      <c r="I4" s="22">
        <f>AVERAGE('08.12:2704'!I4)*100</f>
        <v>100</v>
      </c>
      <c r="J4" s="22">
        <f>AVERAGE('08.12:2704'!J4)*100</f>
        <v>66.66666666666666</v>
      </c>
      <c r="K4" s="22">
        <f>AVERAGE('08.12:2704'!K4)*100</f>
        <v>50</v>
      </c>
      <c r="L4" s="22">
        <f>AVERAGE('08.12:2704'!L4)*100</f>
        <v>66.66666666666666</v>
      </c>
      <c r="M4" s="22">
        <f>AVERAGE('08.12:2704'!M4)*100</f>
        <v>33.33333333333333</v>
      </c>
      <c r="N4" s="22">
        <f>AVERAGE('08.12:2704'!N4)*100</f>
        <v>100</v>
      </c>
      <c r="O4" s="22">
        <f>AVERAGE('08.12:2704'!O4)*100/2</f>
        <v>0</v>
      </c>
      <c r="P4" s="22">
        <f>AVERAGE('08.12:2704'!P4)*100/2</f>
        <v>0</v>
      </c>
      <c r="Q4" s="22">
        <f>AVERAGE('08.12:2704'!Q4)*100/3</f>
        <v>0</v>
      </c>
      <c r="R4" s="22">
        <f>AVERAGE('08.12:2704'!R4)*100/3</f>
        <v>0</v>
      </c>
      <c r="S4" s="22">
        <f>AVERAGE('08.12:2704'!S4)*100/4</f>
        <v>0</v>
      </c>
      <c r="T4" s="22">
        <f>AVERAGE('08.12:2704'!T4)*100/4</f>
        <v>0</v>
      </c>
      <c r="U4" s="23">
        <f>AVERAGE('08.12:2704'!U4)</f>
        <v>10</v>
      </c>
    </row>
    <row r="5" spans="1:21" ht="13.5">
      <c r="A5" s="17">
        <f>'08.12'!A5</f>
        <v>4</v>
      </c>
      <c r="B5" s="7" t="s">
        <v>28</v>
      </c>
      <c r="C5" s="22">
        <f>AVERAGE('08.12:2704'!C5)*100</f>
        <v>83.33333333333334</v>
      </c>
      <c r="D5" s="22">
        <f>AVERAGE('08.12:2704'!D5)*100</f>
        <v>100</v>
      </c>
      <c r="E5" s="22">
        <f>AVERAGE('08.12:2704'!E5)*100</f>
        <v>100</v>
      </c>
      <c r="F5" s="22">
        <f>AVERAGE('08.12:2704'!F5)*100</f>
        <v>100</v>
      </c>
      <c r="G5" s="22">
        <f>AVERAGE('08.12:2704'!G5)*100</f>
        <v>100</v>
      </c>
      <c r="H5" s="22">
        <f>AVERAGE('08.12:2704'!H5)*100</f>
        <v>33.33333333333333</v>
      </c>
      <c r="I5" s="22">
        <f>AVERAGE('08.12:2704'!I5)*100</f>
        <v>83.33333333333334</v>
      </c>
      <c r="J5" s="22">
        <f>AVERAGE('08.12:2704'!J5)*100</f>
        <v>83.33333333333334</v>
      </c>
      <c r="K5" s="22">
        <f>AVERAGE('08.12:2704'!K5)*100</f>
        <v>83.33333333333334</v>
      </c>
      <c r="L5" s="22">
        <f>AVERAGE('08.12:2704'!L5)*100</f>
        <v>83.33333333333334</v>
      </c>
      <c r="M5" s="22">
        <f>AVERAGE('08.12:2704'!M5)*100</f>
        <v>50</v>
      </c>
      <c r="N5" s="22">
        <f>AVERAGE('08.12:2704'!N5)*100</f>
        <v>83.33333333333334</v>
      </c>
      <c r="O5" s="22">
        <f>AVERAGE('08.12:2704'!O5)*100/2</f>
        <v>33.33333333333333</v>
      </c>
      <c r="P5" s="22">
        <f>AVERAGE('08.12:2704'!P5)*100/2</f>
        <v>66.66666666666666</v>
      </c>
      <c r="Q5" s="22">
        <f>AVERAGE('08.12:2704'!Q5)*100/3</f>
        <v>33.333333333333336</v>
      </c>
      <c r="R5" s="22">
        <f>AVERAGE('08.12:2704'!R5)*100/3</f>
        <v>33.333333333333336</v>
      </c>
      <c r="S5" s="22">
        <f>AVERAGE('08.12:2704'!S5)*100/4</f>
        <v>0</v>
      </c>
      <c r="T5" s="22">
        <f>AVERAGE('08.12:2704'!T5)*100/4</f>
        <v>0</v>
      </c>
      <c r="U5" s="23">
        <f>AVERAGE('08.12:2704'!U5)</f>
        <v>13.833333333333334</v>
      </c>
    </row>
    <row r="6" spans="1:21" ht="13.5">
      <c r="A6" s="17">
        <f>'08.12'!A6</f>
        <v>5</v>
      </c>
      <c r="B6" s="7" t="s">
        <v>28</v>
      </c>
      <c r="C6" s="22">
        <f>AVERAGE('08.12:2704'!C6)*100</f>
        <v>83.33333333333334</v>
      </c>
      <c r="D6" s="22">
        <f>AVERAGE('08.12:2704'!D6)*100</f>
        <v>100</v>
      </c>
      <c r="E6" s="22">
        <f>AVERAGE('08.12:2704'!E6)*100</f>
        <v>100</v>
      </c>
      <c r="F6" s="22">
        <f>AVERAGE('08.12:2704'!F6)*100</f>
        <v>100</v>
      </c>
      <c r="G6" s="22">
        <f>AVERAGE('08.12:2704'!G6)*100</f>
        <v>100</v>
      </c>
      <c r="H6" s="22">
        <f>AVERAGE('08.12:2704'!H6)*100</f>
        <v>83.33333333333334</v>
      </c>
      <c r="I6" s="22">
        <f>AVERAGE('08.12:2704'!I6)*100</f>
        <v>100</v>
      </c>
      <c r="J6" s="22">
        <f>AVERAGE('08.12:2704'!J6)*100</f>
        <v>66.66666666666666</v>
      </c>
      <c r="K6" s="22">
        <f>AVERAGE('08.12:2704'!K6)*100</f>
        <v>100</v>
      </c>
      <c r="L6" s="22">
        <f>AVERAGE('08.12:2704'!L6)*100</f>
        <v>83.33333333333334</v>
      </c>
      <c r="M6" s="22">
        <f>AVERAGE('08.12:2704'!M6)*100</f>
        <v>66.66666666666666</v>
      </c>
      <c r="N6" s="22">
        <f>AVERAGE('08.12:2704'!N6)*100</f>
        <v>66.66666666666666</v>
      </c>
      <c r="O6" s="22">
        <f>AVERAGE('08.12:2704'!O6)*100/2</f>
        <v>41.66666666666667</v>
      </c>
      <c r="P6" s="22">
        <f>AVERAGE('08.12:2704'!P6)*100/2</f>
        <v>66.66666666666666</v>
      </c>
      <c r="Q6" s="22">
        <f>AVERAGE('08.12:2704'!Q6)*100/3</f>
        <v>44.444444444444436</v>
      </c>
      <c r="R6" s="22">
        <f>AVERAGE('08.12:2704'!R6)*100/3</f>
        <v>33.333333333333336</v>
      </c>
      <c r="S6" s="22">
        <f>AVERAGE('08.12:2704'!S6)*100/4</f>
        <v>0</v>
      </c>
      <c r="T6" s="22">
        <f>AVERAGE('08.12:2704'!T6)*100/4</f>
        <v>0</v>
      </c>
      <c r="U6" s="23">
        <f>AVERAGE('08.12:2704'!U6)</f>
        <v>15</v>
      </c>
    </row>
    <row r="7" spans="1:21" ht="13.5">
      <c r="A7" s="17">
        <f>'08.12'!A7</f>
        <v>6</v>
      </c>
      <c r="B7" s="7" t="s">
        <v>28</v>
      </c>
      <c r="C7" s="22">
        <f>AVERAGE('08.12:2704'!C7)*100</f>
        <v>100</v>
      </c>
      <c r="D7" s="22">
        <f>AVERAGE('08.12:2704'!D7)*100</f>
        <v>100</v>
      </c>
      <c r="E7" s="22">
        <f>AVERAGE('08.12:2704'!E7)*100</f>
        <v>100</v>
      </c>
      <c r="F7" s="22">
        <f>AVERAGE('08.12:2704'!F7)*100</f>
        <v>83.33333333333334</v>
      </c>
      <c r="G7" s="22">
        <f>AVERAGE('08.12:2704'!G7)*100</f>
        <v>100</v>
      </c>
      <c r="H7" s="22">
        <f>AVERAGE('08.12:2704'!H7)*100</f>
        <v>100</v>
      </c>
      <c r="I7" s="22">
        <f>AVERAGE('08.12:2704'!I7)*100</f>
        <v>100</v>
      </c>
      <c r="J7" s="22">
        <f>AVERAGE('08.12:2704'!J7)*100</f>
        <v>66.66666666666666</v>
      </c>
      <c r="K7" s="22">
        <f>AVERAGE('08.12:2704'!K7)*100</f>
        <v>66.66666666666666</v>
      </c>
      <c r="L7" s="22">
        <f>AVERAGE('08.12:2704'!L7)*100</f>
        <v>100</v>
      </c>
      <c r="M7" s="22">
        <f>AVERAGE('08.12:2704'!M7)*100</f>
        <v>50</v>
      </c>
      <c r="N7" s="22">
        <f>AVERAGE('08.12:2704'!N7)*100</f>
        <v>66.66666666666666</v>
      </c>
      <c r="O7" s="22">
        <f>AVERAGE('08.12:2704'!O7)*100/2</f>
        <v>25</v>
      </c>
      <c r="P7" s="22">
        <f>AVERAGE('08.12:2704'!P7)*100/2</f>
        <v>58.333333333333336</v>
      </c>
      <c r="Q7" s="22">
        <f>AVERAGE('08.12:2704'!Q7)*100/3</f>
        <v>5.5555555555555545</v>
      </c>
      <c r="R7" s="22">
        <f>AVERAGE('08.12:2704'!R7)*100/3</f>
        <v>44.444444444444436</v>
      </c>
      <c r="S7" s="22">
        <f>AVERAGE('08.12:2704'!S7)*100/4</f>
        <v>0</v>
      </c>
      <c r="T7" s="22">
        <f>AVERAGE('08.12:2704'!T7)*100/4</f>
        <v>0</v>
      </c>
      <c r="U7" s="23">
        <f>AVERAGE('08.12:2704'!U7)</f>
        <v>13.5</v>
      </c>
    </row>
    <row r="8" spans="1:21" ht="13.5">
      <c r="A8" s="17">
        <f>'08.12'!A8</f>
        <v>7</v>
      </c>
      <c r="B8" s="7" t="s">
        <v>28</v>
      </c>
      <c r="C8" s="22">
        <f>AVERAGE('08.12:2704'!C8)*100</f>
        <v>100</v>
      </c>
      <c r="D8" s="22">
        <f>AVERAGE('08.12:2704'!D8)*100</f>
        <v>83.33333333333334</v>
      </c>
      <c r="E8" s="22">
        <f>AVERAGE('08.12:2704'!E8)*100</f>
        <v>100</v>
      </c>
      <c r="F8" s="22">
        <f>AVERAGE('08.12:2704'!F8)*100</f>
        <v>100</v>
      </c>
      <c r="G8" s="22">
        <f>AVERAGE('08.12:2704'!G8)*100</f>
        <v>100</v>
      </c>
      <c r="H8" s="22">
        <f>AVERAGE('08.12:2704'!H8)*100</f>
        <v>83.33333333333334</v>
      </c>
      <c r="I8" s="22">
        <f>AVERAGE('08.12:2704'!I8)*100</f>
        <v>83.33333333333334</v>
      </c>
      <c r="J8" s="22">
        <f>AVERAGE('08.12:2704'!J8)*100</f>
        <v>16.666666666666664</v>
      </c>
      <c r="K8" s="22">
        <f>AVERAGE('08.12:2704'!K8)*100</f>
        <v>66.66666666666666</v>
      </c>
      <c r="L8" s="22">
        <f>AVERAGE('08.12:2704'!L8)*100</f>
        <v>0</v>
      </c>
      <c r="M8" s="22">
        <f>AVERAGE('08.12:2704'!M8)*100</f>
        <v>33.33333333333333</v>
      </c>
      <c r="N8" s="22">
        <f>AVERAGE('08.12:2704'!N8)*100</f>
        <v>0</v>
      </c>
      <c r="O8" s="22">
        <f>AVERAGE('08.12:2704'!O8)*100/2</f>
        <v>0</v>
      </c>
      <c r="P8" s="22">
        <f>AVERAGE('08.12:2704'!P8)*100/2</f>
        <v>33.33333333333333</v>
      </c>
      <c r="Q8" s="22">
        <f>AVERAGE('08.12:2704'!Q8)*100/3</f>
        <v>16.666666666666668</v>
      </c>
      <c r="R8" s="22">
        <f>AVERAGE('08.12:2704'!R8)*100/3</f>
        <v>0</v>
      </c>
      <c r="S8" s="22">
        <f>AVERAGE('08.12:2704'!S8)*100/4</f>
        <v>0</v>
      </c>
      <c r="T8" s="22">
        <f>AVERAGE('08.12:2704'!T8)*100/4</f>
        <v>0</v>
      </c>
      <c r="U8" s="23">
        <f>AVERAGE('08.12:2704'!U8)</f>
        <v>8.833333333333334</v>
      </c>
    </row>
    <row r="9" spans="1:21" ht="13.5">
      <c r="A9" s="17">
        <f>'08.12'!A9</f>
        <v>8</v>
      </c>
      <c r="B9" s="7" t="s">
        <v>28</v>
      </c>
      <c r="C9" s="22">
        <f>AVERAGE('08.12:2704'!C9)*100</f>
        <v>100</v>
      </c>
      <c r="D9" s="22">
        <f>AVERAGE('08.12:2704'!D9)*100</f>
        <v>100</v>
      </c>
      <c r="E9" s="22">
        <f>AVERAGE('08.12:2704'!E9)*100</f>
        <v>100</v>
      </c>
      <c r="F9" s="22">
        <f>AVERAGE('08.12:2704'!F9)*100</f>
        <v>100</v>
      </c>
      <c r="G9" s="22">
        <f>AVERAGE('08.12:2704'!G9)*100</f>
        <v>100</v>
      </c>
      <c r="H9" s="22">
        <f>AVERAGE('08.12:2704'!H9)*100</f>
        <v>100</v>
      </c>
      <c r="I9" s="22">
        <f>AVERAGE('08.12:2704'!I9)*100</f>
        <v>100</v>
      </c>
      <c r="J9" s="22">
        <f>AVERAGE('08.12:2704'!J9)*100</f>
        <v>66.66666666666666</v>
      </c>
      <c r="K9" s="22">
        <f>AVERAGE('08.12:2704'!K9)*100</f>
        <v>100</v>
      </c>
      <c r="L9" s="22">
        <f>AVERAGE('08.12:2704'!L9)*100</f>
        <v>66.66666666666666</v>
      </c>
      <c r="M9" s="22">
        <f>AVERAGE('08.12:2704'!M9)*100</f>
        <v>66.66666666666666</v>
      </c>
      <c r="N9" s="22">
        <f>AVERAGE('08.12:2704'!N9)*100</f>
        <v>50</v>
      </c>
      <c r="O9" s="22">
        <f>AVERAGE('08.12:2704'!O9)*100/2</f>
        <v>41.66666666666667</v>
      </c>
      <c r="P9" s="22">
        <f>AVERAGE('08.12:2704'!P9)*100/2</f>
        <v>33.33333333333333</v>
      </c>
      <c r="Q9" s="22">
        <f>AVERAGE('08.12:2704'!Q9)*100/3</f>
        <v>16.666666666666668</v>
      </c>
      <c r="R9" s="22">
        <f>AVERAGE('08.12:2704'!R9)*100/3</f>
        <v>0</v>
      </c>
      <c r="S9" s="22">
        <f>AVERAGE('08.12:2704'!S9)*100/4</f>
        <v>0</v>
      </c>
      <c r="T9" s="22">
        <f>AVERAGE('08.12:2704'!T9)*100/4</f>
        <v>0</v>
      </c>
      <c r="U9" s="23">
        <f>AVERAGE('08.12:2704'!U9)</f>
        <v>12.5</v>
      </c>
    </row>
    <row r="10" spans="1:21" ht="13.5">
      <c r="A10" s="17">
        <f>'08.12'!A10</f>
        <v>9</v>
      </c>
      <c r="B10" s="7" t="s">
        <v>28</v>
      </c>
      <c r="C10" s="22">
        <f>AVERAGE('08.12:2704'!C10)*100</f>
        <v>83.33333333333334</v>
      </c>
      <c r="D10" s="22">
        <f>AVERAGE('08.12:2704'!D10)*100</f>
        <v>83.33333333333334</v>
      </c>
      <c r="E10" s="22">
        <f>AVERAGE('08.12:2704'!E10)*100</f>
        <v>100</v>
      </c>
      <c r="F10" s="22">
        <f>AVERAGE('08.12:2704'!F10)*100</f>
        <v>50</v>
      </c>
      <c r="G10" s="22">
        <f>AVERAGE('08.12:2704'!G10)*100</f>
        <v>50</v>
      </c>
      <c r="H10" s="22">
        <f>AVERAGE('08.12:2704'!H10)*100</f>
        <v>83.33333333333334</v>
      </c>
      <c r="I10" s="22">
        <f>AVERAGE('08.12:2704'!I10)*100</f>
        <v>66.66666666666666</v>
      </c>
      <c r="J10" s="22">
        <f>AVERAGE('08.12:2704'!J10)*100</f>
        <v>50</v>
      </c>
      <c r="K10" s="22">
        <f>AVERAGE('08.12:2704'!K10)*100</f>
        <v>50</v>
      </c>
      <c r="L10" s="22">
        <f>AVERAGE('08.12:2704'!L10)*100</f>
        <v>33.33333333333333</v>
      </c>
      <c r="M10" s="22">
        <f>AVERAGE('08.12:2704'!M10)*100</f>
        <v>33.33333333333333</v>
      </c>
      <c r="N10" s="22">
        <f>AVERAGE('08.12:2704'!N10)*100</f>
        <v>50</v>
      </c>
      <c r="O10" s="22">
        <f>AVERAGE('08.12:2704'!O10)*100/2</f>
        <v>8.333333333333332</v>
      </c>
      <c r="P10" s="22">
        <f>AVERAGE('08.12:2704'!P10)*100/2</f>
        <v>8.333333333333332</v>
      </c>
      <c r="Q10" s="22">
        <f>AVERAGE('08.12:2704'!Q10)*100/3</f>
        <v>11.111111111111109</v>
      </c>
      <c r="R10" s="22">
        <f>AVERAGE('08.12:2704'!R10)*100/3</f>
        <v>11.111111111111109</v>
      </c>
      <c r="S10" s="22">
        <f>AVERAGE('08.12:2704'!S10)*100/4</f>
        <v>0</v>
      </c>
      <c r="T10" s="22">
        <f>AVERAGE('08.12:2704'!T10)*100/4</f>
        <v>0</v>
      </c>
      <c r="U10" s="23">
        <f>AVERAGE('08.12:2704'!U10)</f>
        <v>8.333333333333334</v>
      </c>
    </row>
    <row r="11" spans="1:21" ht="13.5">
      <c r="A11" s="17">
        <f>'08.12'!A11</f>
        <v>10</v>
      </c>
      <c r="B11" s="7" t="s">
        <v>28</v>
      </c>
      <c r="C11" s="22">
        <f>AVERAGE('08.12:2704'!C11)*100</f>
        <v>100</v>
      </c>
      <c r="D11" s="22">
        <f>AVERAGE('08.12:2704'!D11)*100</f>
        <v>66.66666666666666</v>
      </c>
      <c r="E11" s="22">
        <f>AVERAGE('08.12:2704'!E11)*100</f>
        <v>100</v>
      </c>
      <c r="F11" s="22">
        <f>AVERAGE('08.12:2704'!F11)*100</f>
        <v>100</v>
      </c>
      <c r="G11" s="22">
        <f>AVERAGE('08.12:2704'!G11)*100</f>
        <v>83.33333333333334</v>
      </c>
      <c r="H11" s="22">
        <f>AVERAGE('08.12:2704'!H11)*100</f>
        <v>83.33333333333334</v>
      </c>
      <c r="I11" s="22">
        <f>AVERAGE('08.12:2704'!I11)*100</f>
        <v>100</v>
      </c>
      <c r="J11" s="22">
        <f>AVERAGE('08.12:2704'!J11)*100</f>
        <v>100</v>
      </c>
      <c r="K11" s="22">
        <f>AVERAGE('08.12:2704'!K11)*100</f>
        <v>83.33333333333334</v>
      </c>
      <c r="L11" s="22">
        <f>AVERAGE('08.12:2704'!L11)*100</f>
        <v>83.33333333333334</v>
      </c>
      <c r="M11" s="22">
        <f>AVERAGE('08.12:2704'!M11)*100</f>
        <v>100</v>
      </c>
      <c r="N11" s="22">
        <f>AVERAGE('08.12:2704'!N11)*100</f>
        <v>100</v>
      </c>
      <c r="O11" s="22">
        <f>AVERAGE('08.12:2704'!O11)*100/2</f>
        <v>100</v>
      </c>
      <c r="P11" s="22">
        <f>AVERAGE('08.12:2704'!P11)*100/2</f>
        <v>83.33333333333334</v>
      </c>
      <c r="Q11" s="22">
        <f>AVERAGE('08.12:2704'!Q11)*100/3</f>
        <v>83.33333333333333</v>
      </c>
      <c r="R11" s="22">
        <f>AVERAGE('08.12:2704'!R11)*100/3</f>
        <v>72.22222222222221</v>
      </c>
      <c r="S11" s="22">
        <f>AVERAGE('08.12:2704'!S11)*100/4</f>
        <v>0</v>
      </c>
      <c r="T11" s="22">
        <f>AVERAGE('08.12:2704'!T11)*100/4</f>
        <v>0</v>
      </c>
      <c r="U11" s="23">
        <f>AVERAGE('08.12:2704'!U11)</f>
        <v>19.333333333333332</v>
      </c>
    </row>
    <row r="12" spans="1:21" ht="13.5">
      <c r="A12" s="17">
        <f>'08.12'!A12</f>
        <v>11</v>
      </c>
      <c r="B12" s="7" t="s">
        <v>28</v>
      </c>
      <c r="C12" s="22">
        <f>AVERAGE('08.12:2704'!C12)*100</f>
        <v>100</v>
      </c>
      <c r="D12" s="22">
        <f>AVERAGE('08.12:2704'!D12)*100</f>
        <v>100</v>
      </c>
      <c r="E12" s="22">
        <f>AVERAGE('08.12:2704'!E12)*100</f>
        <v>66.66666666666666</v>
      </c>
      <c r="F12" s="22">
        <f>AVERAGE('08.12:2704'!F12)*100</f>
        <v>100</v>
      </c>
      <c r="G12" s="22">
        <f>AVERAGE('08.12:2704'!G12)*100</f>
        <v>66.66666666666666</v>
      </c>
      <c r="H12" s="22">
        <f>AVERAGE('08.12:2704'!H12)*100</f>
        <v>83.33333333333334</v>
      </c>
      <c r="I12" s="22">
        <f>AVERAGE('08.12:2704'!I12)*100</f>
        <v>83.33333333333334</v>
      </c>
      <c r="J12" s="22">
        <f>AVERAGE('08.12:2704'!J12)*100</f>
        <v>50</v>
      </c>
      <c r="K12" s="22">
        <f>AVERAGE('08.12:2704'!K12)*100</f>
        <v>83.33333333333334</v>
      </c>
      <c r="L12" s="22">
        <f>AVERAGE('08.12:2704'!L12)*100</f>
        <v>100</v>
      </c>
      <c r="M12" s="22">
        <f>AVERAGE('08.12:2704'!M12)*100</f>
        <v>33.33333333333333</v>
      </c>
      <c r="N12" s="22">
        <f>AVERAGE('08.12:2704'!N12)*100</f>
        <v>83.33333333333334</v>
      </c>
      <c r="O12" s="22">
        <f>AVERAGE('08.12:2704'!O12)*100/2</f>
        <v>0</v>
      </c>
      <c r="P12" s="22">
        <f>AVERAGE('08.12:2704'!P12)*100/2</f>
        <v>0</v>
      </c>
      <c r="Q12" s="22">
        <f>AVERAGE('08.12:2704'!Q12)*100/3</f>
        <v>0</v>
      </c>
      <c r="R12" s="22">
        <f>AVERAGE('08.12:2704'!R12)*100/3</f>
        <v>33.333333333333336</v>
      </c>
      <c r="S12" s="22">
        <f>AVERAGE('08.12:2704'!S12)*100/4</f>
        <v>0</v>
      </c>
      <c r="T12" s="22">
        <f>AVERAGE('08.12:2704'!T12)*100/4</f>
        <v>0</v>
      </c>
      <c r="U12" s="23">
        <f>AVERAGE('08.12:2704'!U12)</f>
        <v>10.5</v>
      </c>
    </row>
    <row r="13" spans="1:21" ht="13.5">
      <c r="A13" s="17">
        <f>'08.12'!A13</f>
        <v>12</v>
      </c>
      <c r="B13" s="7" t="s">
        <v>28</v>
      </c>
      <c r="C13" s="22">
        <f>AVERAGE('08.12:2704'!C13)*100</f>
        <v>83.33333333333334</v>
      </c>
      <c r="D13" s="22">
        <f>AVERAGE('08.12:2704'!D13)*100</f>
        <v>100</v>
      </c>
      <c r="E13" s="22">
        <f>AVERAGE('08.12:2704'!E13)*100</f>
        <v>100</v>
      </c>
      <c r="F13" s="22">
        <f>AVERAGE('08.12:2704'!F13)*100</f>
        <v>100</v>
      </c>
      <c r="G13" s="22">
        <f>AVERAGE('08.12:2704'!G13)*100</f>
        <v>83.33333333333334</v>
      </c>
      <c r="H13" s="22">
        <f>AVERAGE('08.12:2704'!H13)*100</f>
        <v>100</v>
      </c>
      <c r="I13" s="22">
        <f>AVERAGE('08.12:2704'!I13)*100</f>
        <v>100</v>
      </c>
      <c r="J13" s="22">
        <f>AVERAGE('08.12:2704'!J13)*100</f>
        <v>66.66666666666666</v>
      </c>
      <c r="K13" s="22">
        <f>AVERAGE('08.12:2704'!K13)*100</f>
        <v>100</v>
      </c>
      <c r="L13" s="22">
        <f>AVERAGE('08.12:2704'!L13)*100</f>
        <v>100</v>
      </c>
      <c r="M13" s="22">
        <f>AVERAGE('08.12:2704'!M13)*100</f>
        <v>66.66666666666666</v>
      </c>
      <c r="N13" s="22">
        <f>AVERAGE('08.12:2704'!N13)*100</f>
        <v>83.33333333333334</v>
      </c>
      <c r="O13" s="22">
        <f>AVERAGE('08.12:2704'!O13)*100/2</f>
        <v>66.66666666666666</v>
      </c>
      <c r="P13" s="22">
        <f>AVERAGE('08.12:2704'!P13)*100/2</f>
        <v>83.33333333333334</v>
      </c>
      <c r="Q13" s="22">
        <f>AVERAGE('08.12:2704'!Q13)*100/3</f>
        <v>16.666666666666668</v>
      </c>
      <c r="R13" s="22">
        <f>AVERAGE('08.12:2704'!R13)*100/3</f>
        <v>16.666666666666668</v>
      </c>
      <c r="S13" s="22">
        <f>AVERAGE('08.12:2704'!S13)*100/4</f>
        <v>0</v>
      </c>
      <c r="T13" s="22">
        <f>AVERAGE('08.12:2704'!T13)*100/4</f>
        <v>0</v>
      </c>
      <c r="U13" s="23">
        <f>AVERAGE('08.12:2704'!U13)</f>
        <v>14.833333333333334</v>
      </c>
    </row>
    <row r="14" spans="1:21" ht="13.5">
      <c r="A14" s="17">
        <f>'08.12'!A14</f>
        <v>13</v>
      </c>
      <c r="B14" s="7" t="s">
        <v>28</v>
      </c>
      <c r="C14" s="22">
        <f>AVERAGE('08.12:2704'!C14)*100</f>
        <v>100</v>
      </c>
      <c r="D14" s="22">
        <f>AVERAGE('08.12:2704'!D14)*100</f>
        <v>83.33333333333334</v>
      </c>
      <c r="E14" s="22">
        <f>AVERAGE('08.12:2704'!E14)*100</f>
        <v>100</v>
      </c>
      <c r="F14" s="22">
        <f>AVERAGE('08.12:2704'!F14)*100</f>
        <v>100</v>
      </c>
      <c r="G14" s="22">
        <f>AVERAGE('08.12:2704'!G14)*100</f>
        <v>100</v>
      </c>
      <c r="H14" s="22">
        <f>AVERAGE('08.12:2704'!H14)*100</f>
        <v>100</v>
      </c>
      <c r="I14" s="22">
        <f>AVERAGE('08.12:2704'!I14)*100</f>
        <v>100</v>
      </c>
      <c r="J14" s="22">
        <f>AVERAGE('08.12:2704'!J14)*100</f>
        <v>83.33333333333334</v>
      </c>
      <c r="K14" s="22">
        <f>AVERAGE('08.12:2704'!K14)*100</f>
        <v>100</v>
      </c>
      <c r="L14" s="22">
        <f>AVERAGE('08.12:2704'!L14)*100</f>
        <v>100</v>
      </c>
      <c r="M14" s="22">
        <f>AVERAGE('08.12:2704'!M14)*100</f>
        <v>100</v>
      </c>
      <c r="N14" s="22">
        <f>AVERAGE('08.12:2704'!N14)*100</f>
        <v>100</v>
      </c>
      <c r="O14" s="22">
        <f>AVERAGE('08.12:2704'!O14)*100/2</f>
        <v>50</v>
      </c>
      <c r="P14" s="22">
        <f>AVERAGE('08.12:2704'!P14)*100/2</f>
        <v>66.66666666666666</v>
      </c>
      <c r="Q14" s="22">
        <f>AVERAGE('08.12:2704'!Q14)*100/3</f>
        <v>11.111111111111109</v>
      </c>
      <c r="R14" s="22">
        <f>AVERAGE('08.12:2704'!R14)*100/3</f>
        <v>44.444444444444436</v>
      </c>
      <c r="S14" s="22">
        <f>AVERAGE('08.12:2704'!S14)*100/4</f>
        <v>0</v>
      </c>
      <c r="T14" s="22">
        <f>AVERAGE('08.12:2704'!T14)*100/4</f>
        <v>0</v>
      </c>
      <c r="U14" s="23">
        <f>AVERAGE('08.12:2704'!U14)</f>
        <v>15.666666666666666</v>
      </c>
    </row>
    <row r="15" spans="1:21" ht="13.5">
      <c r="A15" s="17">
        <f>'08.12'!A15</f>
        <v>14</v>
      </c>
      <c r="B15" s="7" t="s">
        <v>28</v>
      </c>
      <c r="C15" s="22">
        <f>AVERAGE('08.12:2704'!C15)*100</f>
        <v>100</v>
      </c>
      <c r="D15" s="22">
        <f>AVERAGE('08.12:2704'!D15)*100</f>
        <v>83.33333333333334</v>
      </c>
      <c r="E15" s="22">
        <f>AVERAGE('08.12:2704'!E15)*100</f>
        <v>100</v>
      </c>
      <c r="F15" s="22">
        <f>AVERAGE('08.12:2704'!F15)*100</f>
        <v>33.33333333333333</v>
      </c>
      <c r="G15" s="22">
        <f>AVERAGE('08.12:2704'!G15)*100</f>
        <v>83.33333333333334</v>
      </c>
      <c r="H15" s="22">
        <f>AVERAGE('08.12:2704'!H15)*100</f>
        <v>83.33333333333334</v>
      </c>
      <c r="I15" s="22">
        <f>AVERAGE('08.12:2704'!I15)*100</f>
        <v>100</v>
      </c>
      <c r="J15" s="22">
        <f>AVERAGE('08.12:2704'!J15)*100</f>
        <v>66.66666666666666</v>
      </c>
      <c r="K15" s="22">
        <f>AVERAGE('08.12:2704'!K15)*100</f>
        <v>83.33333333333334</v>
      </c>
      <c r="L15" s="22">
        <f>AVERAGE('08.12:2704'!L15)*100</f>
        <v>66.66666666666666</v>
      </c>
      <c r="M15" s="22">
        <f>AVERAGE('08.12:2704'!M15)*100</f>
        <v>50</v>
      </c>
      <c r="N15" s="22">
        <f>AVERAGE('08.12:2704'!N15)*100</f>
        <v>83.33333333333334</v>
      </c>
      <c r="O15" s="22">
        <f>AVERAGE('08.12:2704'!O15)*100/2</f>
        <v>50</v>
      </c>
      <c r="P15" s="22">
        <f>AVERAGE('08.12:2704'!P15)*100/2</f>
        <v>50</v>
      </c>
      <c r="Q15" s="22">
        <f>AVERAGE('08.12:2704'!Q15)*100/3</f>
        <v>27.777777777777782</v>
      </c>
      <c r="R15" s="22">
        <f>AVERAGE('08.12:2704'!R15)*100/3</f>
        <v>0</v>
      </c>
      <c r="S15" s="22">
        <f>AVERAGE('08.12:2704'!S15)*100/4</f>
        <v>0</v>
      </c>
      <c r="T15" s="22">
        <f>AVERAGE('08.12:2704'!T15)*100/4</f>
        <v>0</v>
      </c>
      <c r="U15" s="23">
        <f>AVERAGE('08.12:2704'!U15)</f>
        <v>12.166666666666666</v>
      </c>
    </row>
    <row r="16" spans="1:21" ht="13.5">
      <c r="A16" s="17">
        <f>'08.12'!A16</f>
        <v>15</v>
      </c>
      <c r="B16" s="7" t="s">
        <v>28</v>
      </c>
      <c r="C16" s="22">
        <f>AVERAGE('08.12:2704'!C16)*100</f>
        <v>100</v>
      </c>
      <c r="D16" s="22">
        <f>AVERAGE('08.12:2704'!D16)*100</f>
        <v>100</v>
      </c>
      <c r="E16" s="22">
        <f>AVERAGE('08.12:2704'!E16)*100</f>
        <v>100</v>
      </c>
      <c r="F16" s="22">
        <f>AVERAGE('08.12:2704'!F16)*100</f>
        <v>83.33333333333334</v>
      </c>
      <c r="G16" s="22">
        <f>AVERAGE('08.12:2704'!G16)*100</f>
        <v>100</v>
      </c>
      <c r="H16" s="22">
        <f>AVERAGE('08.12:2704'!H16)*100</f>
        <v>100</v>
      </c>
      <c r="I16" s="22">
        <f>AVERAGE('08.12:2704'!I16)*100</f>
        <v>100</v>
      </c>
      <c r="J16" s="22">
        <f>AVERAGE('08.12:2704'!J16)*100</f>
        <v>66.66666666666666</v>
      </c>
      <c r="K16" s="22">
        <f>AVERAGE('08.12:2704'!K16)*100</f>
        <v>100</v>
      </c>
      <c r="L16" s="22">
        <f>AVERAGE('08.12:2704'!L16)*100</f>
        <v>66.66666666666666</v>
      </c>
      <c r="M16" s="22">
        <f>AVERAGE('08.12:2704'!M16)*100</f>
        <v>66.66666666666666</v>
      </c>
      <c r="N16" s="22">
        <f>AVERAGE('08.12:2704'!N16)*100</f>
        <v>83.33333333333334</v>
      </c>
      <c r="O16" s="22">
        <f>AVERAGE('08.12:2704'!O16)*100/2</f>
        <v>41.66666666666667</v>
      </c>
      <c r="P16" s="22">
        <f>AVERAGE('08.12:2704'!P16)*100/2</f>
        <v>33.33333333333333</v>
      </c>
      <c r="Q16" s="22">
        <f>AVERAGE('08.12:2704'!Q16)*100/3</f>
        <v>22.222222222222218</v>
      </c>
      <c r="R16" s="22">
        <f>AVERAGE('08.12:2704'!R16)*100/3</f>
        <v>22.222222222222218</v>
      </c>
      <c r="S16" s="22">
        <f>AVERAGE('08.12:2704'!S16)*100/4</f>
        <v>0</v>
      </c>
      <c r="T16" s="22">
        <f>AVERAGE('08.12:2704'!T16)*100/4</f>
        <v>0</v>
      </c>
      <c r="U16" s="23">
        <f>AVERAGE('08.12:2704'!U16)</f>
        <v>13.5</v>
      </c>
    </row>
    <row r="17" spans="1:21" ht="13.5">
      <c r="A17" s="17">
        <f>'08.12'!A17</f>
        <v>16</v>
      </c>
      <c r="B17" s="7" t="s">
        <v>28</v>
      </c>
      <c r="C17" s="22">
        <f>AVERAGE('08.12:2704'!C17)*100</f>
        <v>66.66666666666666</v>
      </c>
      <c r="D17" s="22">
        <f>AVERAGE('08.12:2704'!D17)*100</f>
        <v>100</v>
      </c>
      <c r="E17" s="22">
        <f>AVERAGE('08.12:2704'!E17)*100</f>
        <v>66.66666666666666</v>
      </c>
      <c r="F17" s="22">
        <f>AVERAGE('08.12:2704'!F17)*100</f>
        <v>83.33333333333334</v>
      </c>
      <c r="G17" s="22">
        <f>AVERAGE('08.12:2704'!G17)*100</f>
        <v>83.33333333333334</v>
      </c>
      <c r="H17" s="22">
        <f>AVERAGE('08.12:2704'!H17)*100</f>
        <v>100</v>
      </c>
      <c r="I17" s="22">
        <f>AVERAGE('08.12:2704'!I17)*100</f>
        <v>83.33333333333334</v>
      </c>
      <c r="J17" s="22">
        <f>AVERAGE('08.12:2704'!J17)*100</f>
        <v>66.66666666666666</v>
      </c>
      <c r="K17" s="22">
        <f>AVERAGE('08.12:2704'!K17)*100</f>
        <v>100</v>
      </c>
      <c r="L17" s="22">
        <f>AVERAGE('08.12:2704'!L17)*100</f>
        <v>50</v>
      </c>
      <c r="M17" s="22">
        <f>AVERAGE('08.12:2704'!M17)*100</f>
        <v>16.666666666666664</v>
      </c>
      <c r="N17" s="22">
        <f>AVERAGE('08.12:2704'!N17)*100</f>
        <v>83.33333333333334</v>
      </c>
      <c r="O17" s="22">
        <f>AVERAGE('08.12:2704'!O17)*100/2</f>
        <v>8.333333333333332</v>
      </c>
      <c r="P17" s="22">
        <f>AVERAGE('08.12:2704'!P17)*100/2</f>
        <v>75</v>
      </c>
      <c r="Q17" s="22">
        <f>AVERAGE('08.12:2704'!Q17)*100/3</f>
        <v>0</v>
      </c>
      <c r="R17" s="22">
        <f>AVERAGE('08.12:2704'!R17)*100/3</f>
        <v>50</v>
      </c>
      <c r="S17" s="22">
        <f>AVERAGE('08.12:2704'!S17)*100/4</f>
        <v>0</v>
      </c>
      <c r="T17" s="22">
        <f>AVERAGE('08.12:2704'!T17)*100/4</f>
        <v>0</v>
      </c>
      <c r="U17" s="23">
        <f>AVERAGE('08.12:2704'!U17)</f>
        <v>12.166666666666666</v>
      </c>
    </row>
    <row r="18" spans="1:21" ht="13.5">
      <c r="A18" s="17">
        <f>'08.12'!A18</f>
        <v>17</v>
      </c>
      <c r="B18" s="7" t="s">
        <v>28</v>
      </c>
      <c r="C18" s="22">
        <f>AVERAGE('08.12:2704'!C18)*100</f>
        <v>100</v>
      </c>
      <c r="D18" s="22">
        <f>AVERAGE('08.12:2704'!D18)*100</f>
        <v>100</v>
      </c>
      <c r="E18" s="22">
        <f>AVERAGE('08.12:2704'!E18)*100</f>
        <v>100</v>
      </c>
      <c r="F18" s="22">
        <f>AVERAGE('08.12:2704'!F18)*100</f>
        <v>100</v>
      </c>
      <c r="G18" s="22">
        <f>AVERAGE('08.12:2704'!G18)*100</f>
        <v>100</v>
      </c>
      <c r="H18" s="22">
        <f>AVERAGE('08.12:2704'!H18)*100</f>
        <v>83.33333333333334</v>
      </c>
      <c r="I18" s="22">
        <f>AVERAGE('08.12:2704'!I18)*100</f>
        <v>100</v>
      </c>
      <c r="J18" s="22">
        <f>AVERAGE('08.12:2704'!J18)*100</f>
        <v>83.33333333333334</v>
      </c>
      <c r="K18" s="22">
        <f>AVERAGE('08.12:2704'!K18)*100</f>
        <v>100</v>
      </c>
      <c r="L18" s="22">
        <f>AVERAGE('08.12:2704'!L18)*100</f>
        <v>50</v>
      </c>
      <c r="M18" s="22">
        <f>AVERAGE('08.12:2704'!M18)*100</f>
        <v>83.33333333333334</v>
      </c>
      <c r="N18" s="22">
        <f>AVERAGE('08.12:2704'!N18)*100</f>
        <v>100</v>
      </c>
      <c r="O18" s="22">
        <f>AVERAGE('08.12:2704'!O18)*100/2</f>
        <v>50</v>
      </c>
      <c r="P18" s="22">
        <f>AVERAGE('08.12:2704'!P18)*100/2</f>
        <v>83.33333333333334</v>
      </c>
      <c r="Q18" s="22">
        <f>AVERAGE('08.12:2704'!Q18)*100/3</f>
        <v>44.444444444444436</v>
      </c>
      <c r="R18" s="22">
        <f>AVERAGE('08.12:2704'!R18)*100/3</f>
        <v>22.222222222222218</v>
      </c>
      <c r="S18" s="22">
        <f>AVERAGE('08.12:2704'!S18)*100/4</f>
        <v>0</v>
      </c>
      <c r="T18" s="22">
        <f>AVERAGE('08.12:2704'!T18)*100/4</f>
        <v>8.333333333333332</v>
      </c>
      <c r="U18" s="23">
        <f>AVERAGE('08.12:2704'!U18)</f>
        <v>16</v>
      </c>
    </row>
    <row r="19" spans="1:21" ht="13.5">
      <c r="A19" s="17">
        <f>'08.12'!A19</f>
        <v>18</v>
      </c>
      <c r="B19" s="7" t="s">
        <v>28</v>
      </c>
      <c r="C19" s="22">
        <f>AVERAGE('08.12:2704'!C19)*100</f>
        <v>100</v>
      </c>
      <c r="D19" s="22">
        <f>AVERAGE('08.12:2704'!D19)*100</f>
        <v>83.33333333333334</v>
      </c>
      <c r="E19" s="22">
        <f>AVERAGE('08.12:2704'!E19)*100</f>
        <v>100</v>
      </c>
      <c r="F19" s="22">
        <f>AVERAGE('08.12:2704'!F19)*100</f>
        <v>66.66666666666666</v>
      </c>
      <c r="G19" s="22">
        <f>AVERAGE('08.12:2704'!G19)*100</f>
        <v>50</v>
      </c>
      <c r="H19" s="22">
        <f>AVERAGE('08.12:2704'!H19)*100</f>
        <v>100</v>
      </c>
      <c r="I19" s="22">
        <f>AVERAGE('08.12:2704'!I19)*100</f>
        <v>100</v>
      </c>
      <c r="J19" s="22">
        <f>AVERAGE('08.12:2704'!J19)*100</f>
        <v>33.33333333333333</v>
      </c>
      <c r="K19" s="22">
        <f>AVERAGE('08.12:2704'!K19)*100</f>
        <v>66.66666666666666</v>
      </c>
      <c r="L19" s="22">
        <f>AVERAGE('08.12:2704'!L19)*100</f>
        <v>66.66666666666666</v>
      </c>
      <c r="M19" s="22">
        <f>AVERAGE('08.12:2704'!M19)*100</f>
        <v>83.33333333333334</v>
      </c>
      <c r="N19" s="22">
        <f>AVERAGE('08.12:2704'!N19)*100</f>
        <v>16.666666666666664</v>
      </c>
      <c r="O19" s="22">
        <f>AVERAGE('08.12:2704'!O19)*100/2</f>
        <v>0</v>
      </c>
      <c r="P19" s="22">
        <f>AVERAGE('08.12:2704'!P19)*100/2</f>
        <v>0</v>
      </c>
      <c r="Q19" s="22">
        <f>AVERAGE('08.12:2704'!Q19)*100/3</f>
        <v>5.5555555555555545</v>
      </c>
      <c r="R19" s="22">
        <f>AVERAGE('08.12:2704'!R19)*100/3</f>
        <v>22.222222222222218</v>
      </c>
      <c r="S19" s="22">
        <f>AVERAGE('08.12:2704'!S19)*100/4</f>
        <v>0</v>
      </c>
      <c r="T19" s="22">
        <f>AVERAGE('08.12:2704'!T19)*100/4</f>
        <v>0</v>
      </c>
      <c r="U19" s="23">
        <f>AVERAGE('08.12:2704'!U19)</f>
        <v>9.5</v>
      </c>
    </row>
    <row r="20" spans="1:21" ht="13.5">
      <c r="A20" s="17">
        <f>'08.12'!A20</f>
        <v>19</v>
      </c>
      <c r="B20" s="7" t="s">
        <v>28</v>
      </c>
      <c r="C20" s="22">
        <f>AVERAGE('08.12:2704'!C20)*100</f>
        <v>83.33333333333334</v>
      </c>
      <c r="D20" s="22">
        <f>AVERAGE('08.12:2704'!D20)*100</f>
        <v>100</v>
      </c>
      <c r="E20" s="22">
        <f>AVERAGE('08.12:2704'!E20)*100</f>
        <v>33.33333333333333</v>
      </c>
      <c r="F20" s="22">
        <f>AVERAGE('08.12:2704'!F20)*100</f>
        <v>100</v>
      </c>
      <c r="G20" s="22">
        <f>AVERAGE('08.12:2704'!G20)*100</f>
        <v>100</v>
      </c>
      <c r="H20" s="22">
        <f>AVERAGE('08.12:2704'!H20)*100</f>
        <v>83.33333333333334</v>
      </c>
      <c r="I20" s="22">
        <f>AVERAGE('08.12:2704'!I20)*100</f>
        <v>100</v>
      </c>
      <c r="J20" s="22">
        <f>AVERAGE('08.12:2704'!J20)*100</f>
        <v>100</v>
      </c>
      <c r="K20" s="22">
        <f>AVERAGE('08.12:2704'!K20)*100</f>
        <v>100</v>
      </c>
      <c r="L20" s="22">
        <f>AVERAGE('08.12:2704'!L20)*100</f>
        <v>33.33333333333333</v>
      </c>
      <c r="M20" s="22">
        <f>AVERAGE('08.12:2704'!M20)*100</f>
        <v>16.666666666666664</v>
      </c>
      <c r="N20" s="22">
        <f>AVERAGE('08.12:2704'!N20)*100</f>
        <v>83.33333333333334</v>
      </c>
      <c r="O20" s="22">
        <f>AVERAGE('08.12:2704'!O20)*100/2</f>
        <v>25</v>
      </c>
      <c r="P20" s="22">
        <f>AVERAGE('08.12:2704'!P20)*100/2</f>
        <v>83.33333333333334</v>
      </c>
      <c r="Q20" s="22">
        <f>AVERAGE('08.12:2704'!Q20)*100/3</f>
        <v>0</v>
      </c>
      <c r="R20" s="22">
        <f>AVERAGE('08.12:2704'!R20)*100/3</f>
        <v>44.444444444444436</v>
      </c>
      <c r="S20" s="22">
        <f>AVERAGE('08.12:2704'!S20)*100/4</f>
        <v>0</v>
      </c>
      <c r="T20" s="22">
        <f>AVERAGE('08.12:2704'!T20)*100/4</f>
        <v>0</v>
      </c>
      <c r="U20" s="23">
        <f>AVERAGE('08.12:2704'!U20)</f>
        <v>12.833333333333334</v>
      </c>
    </row>
    <row r="21" spans="1:21" ht="13.5">
      <c r="A21" s="17">
        <f>'08.12'!A21</f>
        <v>20</v>
      </c>
      <c r="B21" s="7" t="s">
        <v>28</v>
      </c>
      <c r="C21" s="22">
        <f>AVERAGE('08.12:2704'!C21)*100</f>
        <v>100</v>
      </c>
      <c r="D21" s="22">
        <f>AVERAGE('08.12:2704'!D21)*100</f>
        <v>100</v>
      </c>
      <c r="E21" s="22">
        <f>AVERAGE('08.12:2704'!E21)*100</f>
        <v>100</v>
      </c>
      <c r="F21" s="22">
        <f>AVERAGE('08.12:2704'!F21)*100</f>
        <v>50</v>
      </c>
      <c r="G21" s="22">
        <f>AVERAGE('08.12:2704'!G21)*100</f>
        <v>100</v>
      </c>
      <c r="H21" s="22">
        <f>AVERAGE('08.12:2704'!H21)*100</f>
        <v>100</v>
      </c>
      <c r="I21" s="22">
        <f>AVERAGE('08.12:2704'!I21)*100</f>
        <v>100</v>
      </c>
      <c r="J21" s="22">
        <f>AVERAGE('08.12:2704'!J21)*100</f>
        <v>50</v>
      </c>
      <c r="K21" s="22">
        <f>AVERAGE('08.12:2704'!K21)*100</f>
        <v>66.66666666666666</v>
      </c>
      <c r="L21" s="22">
        <f>AVERAGE('08.12:2704'!L21)*100</f>
        <v>83.33333333333334</v>
      </c>
      <c r="M21" s="22">
        <f>AVERAGE('08.12:2704'!M21)*100</f>
        <v>100</v>
      </c>
      <c r="N21" s="22">
        <f>AVERAGE('08.12:2704'!N21)*100</f>
        <v>66.66666666666666</v>
      </c>
      <c r="O21" s="22">
        <f>AVERAGE('08.12:2704'!O21)*100/2</f>
        <v>16.666666666666664</v>
      </c>
      <c r="P21" s="22">
        <f>AVERAGE('08.12:2704'!P21)*100/2</f>
        <v>33.33333333333333</v>
      </c>
      <c r="Q21" s="22">
        <f>AVERAGE('08.12:2704'!Q21)*100/3</f>
        <v>27.777777777777782</v>
      </c>
      <c r="R21" s="22">
        <f>AVERAGE('08.12:2704'!R21)*100/3</f>
        <v>16.666666666666668</v>
      </c>
      <c r="S21" s="22">
        <f>AVERAGE('08.12:2704'!S21)*100/4</f>
        <v>0</v>
      </c>
      <c r="T21" s="22">
        <f>AVERAGE('08.12:2704'!T21)*100/4</f>
        <v>0</v>
      </c>
      <c r="U21" s="23">
        <f>AVERAGE('08.12:2704'!U21)</f>
        <v>12.5</v>
      </c>
    </row>
    <row r="22" spans="1:21" ht="13.5">
      <c r="A22" s="17">
        <f>'08.12'!A22</f>
        <v>21</v>
      </c>
      <c r="B22" s="7" t="s">
        <v>28</v>
      </c>
      <c r="C22" s="22">
        <f>AVERAGE('08.12:2704'!C22)*100</f>
        <v>83.33333333333334</v>
      </c>
      <c r="D22" s="22">
        <f>AVERAGE('08.12:2704'!D22)*100</f>
        <v>100</v>
      </c>
      <c r="E22" s="22">
        <f>AVERAGE('08.12:2704'!E22)*100</f>
        <v>83.33333333333334</v>
      </c>
      <c r="F22" s="22">
        <f>AVERAGE('08.12:2704'!F22)*100</f>
        <v>100</v>
      </c>
      <c r="G22" s="22">
        <f>AVERAGE('08.12:2704'!G22)*100</f>
        <v>100</v>
      </c>
      <c r="H22" s="22">
        <f>AVERAGE('08.12:2704'!H22)*100</f>
        <v>100</v>
      </c>
      <c r="I22" s="22">
        <f>AVERAGE('08.12:2704'!I22)*100</f>
        <v>100</v>
      </c>
      <c r="J22" s="22">
        <f>AVERAGE('08.12:2704'!J22)*100</f>
        <v>66.66666666666666</v>
      </c>
      <c r="K22" s="22">
        <f>AVERAGE('08.12:2704'!K22)*100</f>
        <v>100</v>
      </c>
      <c r="L22" s="22">
        <f>AVERAGE('08.12:2704'!L22)*100</f>
        <v>83.33333333333334</v>
      </c>
      <c r="M22" s="22">
        <f>AVERAGE('08.12:2704'!M22)*100</f>
        <v>50</v>
      </c>
      <c r="N22" s="22">
        <f>AVERAGE('08.12:2704'!N22)*100</f>
        <v>83.33333333333334</v>
      </c>
      <c r="O22" s="22">
        <f>AVERAGE('08.12:2704'!O22)*100/2</f>
        <v>33.33333333333333</v>
      </c>
      <c r="P22" s="22">
        <f>AVERAGE('08.12:2704'!P22)*100/2</f>
        <v>16.666666666666664</v>
      </c>
      <c r="Q22" s="22">
        <f>AVERAGE('08.12:2704'!Q22)*100/3</f>
        <v>0</v>
      </c>
      <c r="R22" s="22">
        <f>AVERAGE('08.12:2704'!R22)*100/3</f>
        <v>11.111111111111109</v>
      </c>
      <c r="S22" s="22">
        <f>AVERAGE('08.12:2704'!S22)*100/4</f>
        <v>0</v>
      </c>
      <c r="T22" s="22">
        <f>AVERAGE('08.12:2704'!T22)*100/4</f>
        <v>0</v>
      </c>
      <c r="U22" s="23">
        <f>AVERAGE('08.12:2704'!U22)</f>
        <v>11.833333333333334</v>
      </c>
    </row>
    <row r="23" spans="1:21" ht="13.5">
      <c r="A23" s="17">
        <f>'08.12'!A23</f>
        <v>22</v>
      </c>
      <c r="B23" s="7" t="s">
        <v>28</v>
      </c>
      <c r="C23" s="22">
        <f>AVERAGE('08.12:2704'!C23)*100</f>
        <v>66.66666666666666</v>
      </c>
      <c r="D23" s="22">
        <f>AVERAGE('08.12:2704'!D23)*100</f>
        <v>83.33333333333334</v>
      </c>
      <c r="E23" s="22">
        <f>AVERAGE('08.12:2704'!E23)*100</f>
        <v>100</v>
      </c>
      <c r="F23" s="22">
        <f>AVERAGE('08.12:2704'!F23)*100</f>
        <v>83.33333333333334</v>
      </c>
      <c r="G23" s="22">
        <f>AVERAGE('08.12:2704'!G23)*100</f>
        <v>83.33333333333334</v>
      </c>
      <c r="H23" s="22">
        <f>AVERAGE('08.12:2704'!H23)*100</f>
        <v>83.33333333333334</v>
      </c>
      <c r="I23" s="22">
        <f>AVERAGE('08.12:2704'!I23)*100</f>
        <v>100</v>
      </c>
      <c r="J23" s="22">
        <f>AVERAGE('08.12:2704'!J23)*100</f>
        <v>33.33333333333333</v>
      </c>
      <c r="K23" s="22">
        <f>AVERAGE('08.12:2704'!K23)*100</f>
        <v>100</v>
      </c>
      <c r="L23" s="22">
        <f>AVERAGE('08.12:2704'!L23)*100</f>
        <v>50</v>
      </c>
      <c r="M23" s="22">
        <f>AVERAGE('08.12:2704'!M23)*100</f>
        <v>66.66666666666666</v>
      </c>
      <c r="N23" s="22">
        <f>AVERAGE('08.12:2704'!N23)*100</f>
        <v>66.66666666666666</v>
      </c>
      <c r="O23" s="22">
        <f>AVERAGE('08.12:2704'!O23)*100/2</f>
        <v>25</v>
      </c>
      <c r="P23" s="22">
        <f>AVERAGE('08.12:2704'!P23)*100/2</f>
        <v>58.333333333333336</v>
      </c>
      <c r="Q23" s="22">
        <f>AVERAGE('08.12:2704'!Q23)*100/3</f>
        <v>16.666666666666668</v>
      </c>
      <c r="R23" s="22">
        <f>AVERAGE('08.12:2704'!R23)*100/3</f>
        <v>27.777777777777782</v>
      </c>
      <c r="S23" s="22">
        <f>AVERAGE('08.12:2704'!S23)*100/4</f>
        <v>0</v>
      </c>
      <c r="T23" s="22">
        <f>AVERAGE('08.12:2704'!T23)*100/4</f>
        <v>0</v>
      </c>
      <c r="U23" s="23">
        <f>AVERAGE('08.12:2704'!U23)</f>
        <v>12.166666666666666</v>
      </c>
    </row>
    <row r="24" spans="1:21" ht="13.5">
      <c r="A24" s="17">
        <f>'08.12'!A24</f>
        <v>23</v>
      </c>
      <c r="B24" s="7" t="s">
        <v>28</v>
      </c>
      <c r="C24" s="22">
        <f>AVERAGE('08.12:2704'!C24)*100</f>
        <v>100</v>
      </c>
      <c r="D24" s="22">
        <f>AVERAGE('08.12:2704'!D24)*100</f>
        <v>100</v>
      </c>
      <c r="E24" s="22">
        <f>AVERAGE('08.12:2704'!E24)*100</f>
        <v>100</v>
      </c>
      <c r="F24" s="22">
        <f>AVERAGE('08.12:2704'!F24)*100</f>
        <v>100</v>
      </c>
      <c r="G24" s="22">
        <f>AVERAGE('08.12:2704'!G24)*100</f>
        <v>83.33333333333334</v>
      </c>
      <c r="H24" s="22">
        <f>AVERAGE('08.12:2704'!H24)*100</f>
        <v>100</v>
      </c>
      <c r="I24" s="22">
        <f>AVERAGE('08.12:2704'!I24)*100</f>
        <v>100</v>
      </c>
      <c r="J24" s="22">
        <f>AVERAGE('08.12:2704'!J24)*100</f>
        <v>83.33333333333334</v>
      </c>
      <c r="K24" s="22">
        <f>AVERAGE('08.12:2704'!K24)*100</f>
        <v>66.66666666666666</v>
      </c>
      <c r="L24" s="22">
        <f>AVERAGE('08.12:2704'!L24)*100</f>
        <v>83.33333333333334</v>
      </c>
      <c r="M24" s="22">
        <f>AVERAGE('08.12:2704'!M24)*100</f>
        <v>83.33333333333334</v>
      </c>
      <c r="N24" s="22">
        <f>AVERAGE('08.12:2704'!N24)*100</f>
        <v>100</v>
      </c>
      <c r="O24" s="22">
        <f>AVERAGE('08.12:2704'!O24)*100/2</f>
        <v>50</v>
      </c>
      <c r="P24" s="22">
        <f>AVERAGE('08.12:2704'!P24)*100/2</f>
        <v>50</v>
      </c>
      <c r="Q24" s="22">
        <f>AVERAGE('08.12:2704'!Q24)*100/3</f>
        <v>33.333333333333336</v>
      </c>
      <c r="R24" s="22">
        <f>AVERAGE('08.12:2704'!R24)*100/3</f>
        <v>22.222222222222218</v>
      </c>
      <c r="S24" s="22">
        <f>AVERAGE('08.12:2704'!S24)*100/4</f>
        <v>0</v>
      </c>
      <c r="T24" s="22">
        <f>AVERAGE('08.12:2704'!T24)*100/4</f>
        <v>0</v>
      </c>
      <c r="U24" s="23">
        <f>AVERAGE('08.12:2704'!U24)</f>
        <v>14.666666666666666</v>
      </c>
    </row>
    <row r="25" spans="1:21" ht="13.5">
      <c r="A25" s="17">
        <f>'08.12'!A25</f>
        <v>24</v>
      </c>
      <c r="B25" s="7" t="s">
        <v>28</v>
      </c>
      <c r="C25" s="22">
        <f>AVERAGE('08.12:2704'!C25)*100</f>
        <v>100</v>
      </c>
      <c r="D25" s="22">
        <f>AVERAGE('08.12:2704'!D25)*100</f>
        <v>100</v>
      </c>
      <c r="E25" s="22">
        <f>AVERAGE('08.12:2704'!E25)*100</f>
        <v>100</v>
      </c>
      <c r="F25" s="22">
        <f>AVERAGE('08.12:2704'!F25)*100</f>
        <v>83.33333333333334</v>
      </c>
      <c r="G25" s="22">
        <f>AVERAGE('08.12:2704'!G25)*100</f>
        <v>83.33333333333334</v>
      </c>
      <c r="H25" s="22">
        <f>AVERAGE('08.12:2704'!H25)*100</f>
        <v>50</v>
      </c>
      <c r="I25" s="22">
        <f>AVERAGE('08.12:2704'!I25)*100</f>
        <v>100</v>
      </c>
      <c r="J25" s="22">
        <f>AVERAGE('08.12:2704'!J25)*100</f>
        <v>66.66666666666666</v>
      </c>
      <c r="K25" s="22">
        <f>AVERAGE('08.12:2704'!K25)*100</f>
        <v>83.33333333333334</v>
      </c>
      <c r="L25" s="22">
        <f>AVERAGE('08.12:2704'!L25)*100</f>
        <v>66.66666666666666</v>
      </c>
      <c r="M25" s="22">
        <f>AVERAGE('08.12:2704'!M25)*100</f>
        <v>66.66666666666666</v>
      </c>
      <c r="N25" s="22">
        <f>AVERAGE('08.12:2704'!N25)*100</f>
        <v>66.66666666666666</v>
      </c>
      <c r="O25" s="22">
        <f>AVERAGE('08.12:2704'!O25)*100/2</f>
        <v>25</v>
      </c>
      <c r="P25" s="22">
        <f>AVERAGE('08.12:2704'!P25)*100/2</f>
        <v>66.66666666666666</v>
      </c>
      <c r="Q25" s="22">
        <f>AVERAGE('08.12:2704'!Q25)*100/3</f>
        <v>5.5555555555555545</v>
      </c>
      <c r="R25" s="22">
        <f>AVERAGE('08.12:2704'!R25)*100/3</f>
        <v>16.666666666666668</v>
      </c>
      <c r="S25" s="22">
        <f>AVERAGE('08.12:2704'!S25)*100/4</f>
        <v>0</v>
      </c>
      <c r="T25" s="22">
        <f>AVERAGE('08.12:2704'!T25)*100/4</f>
        <v>0</v>
      </c>
      <c r="U25" s="23">
        <f>AVERAGE('08.12:2704'!U25)</f>
        <v>12.166666666666666</v>
      </c>
    </row>
    <row r="26" spans="1:21" ht="13.5">
      <c r="A26" s="17">
        <f>'08.12'!A26</f>
        <v>25</v>
      </c>
      <c r="B26" s="7" t="s">
        <v>28</v>
      </c>
      <c r="C26" s="22">
        <f>AVERAGE('08.12:2704'!C26)*100</f>
        <v>83.33333333333334</v>
      </c>
      <c r="D26" s="22">
        <f>AVERAGE('08.12:2704'!D26)*100</f>
        <v>100</v>
      </c>
      <c r="E26" s="22">
        <f>AVERAGE('08.12:2704'!E26)*100</f>
        <v>100</v>
      </c>
      <c r="F26" s="22">
        <f>AVERAGE('08.12:2704'!F26)*100</f>
        <v>83.33333333333334</v>
      </c>
      <c r="G26" s="22">
        <f>AVERAGE('08.12:2704'!G26)*100</f>
        <v>83.33333333333334</v>
      </c>
      <c r="H26" s="22">
        <f>AVERAGE('08.12:2704'!H26)*100</f>
        <v>100</v>
      </c>
      <c r="I26" s="22">
        <f>AVERAGE('08.12:2704'!I26)*100</f>
        <v>100</v>
      </c>
      <c r="J26" s="22">
        <f>AVERAGE('08.12:2704'!J26)*100</f>
        <v>66.66666666666666</v>
      </c>
      <c r="K26" s="22">
        <f>AVERAGE('08.12:2704'!K26)*100</f>
        <v>100</v>
      </c>
      <c r="L26" s="22">
        <f>AVERAGE('08.12:2704'!L26)*100</f>
        <v>83.33333333333334</v>
      </c>
      <c r="M26" s="22">
        <f>AVERAGE('08.12:2704'!M26)*100</f>
        <v>66.66666666666666</v>
      </c>
      <c r="N26" s="22">
        <f>AVERAGE('08.12:2704'!N26)*100</f>
        <v>66.66666666666666</v>
      </c>
      <c r="O26" s="22">
        <f>AVERAGE('08.12:2704'!O26)*100/2</f>
        <v>41.66666666666667</v>
      </c>
      <c r="P26" s="22">
        <f>AVERAGE('08.12:2704'!P26)*100/2</f>
        <v>83.33333333333334</v>
      </c>
      <c r="Q26" s="22">
        <f>AVERAGE('08.12:2704'!Q26)*100/3</f>
        <v>27.777777777777782</v>
      </c>
      <c r="R26" s="22">
        <f>AVERAGE('08.12:2704'!R26)*100/3</f>
        <v>22.222222222222218</v>
      </c>
      <c r="S26" s="22">
        <f>AVERAGE('08.12:2704'!S26)*100/4</f>
        <v>0</v>
      </c>
      <c r="T26" s="22">
        <f>AVERAGE('08.12:2704'!T26)*100/4</f>
        <v>0</v>
      </c>
      <c r="U26" s="23">
        <f>AVERAGE('08.12:2704'!U26)</f>
        <v>14.333333333333334</v>
      </c>
    </row>
    <row r="27" spans="1:21" ht="13.5">
      <c r="A27" s="17">
        <f>'08.12'!A27</f>
        <v>26</v>
      </c>
      <c r="B27" s="7" t="s">
        <v>28</v>
      </c>
      <c r="C27" s="22">
        <f>AVERAGE('08.12:2704'!C27)*100</f>
        <v>83.33333333333334</v>
      </c>
      <c r="D27" s="22">
        <f>AVERAGE('08.12:2704'!D27)*100</f>
        <v>83.33333333333334</v>
      </c>
      <c r="E27" s="22">
        <f>AVERAGE('08.12:2704'!E27)*100</f>
        <v>83.33333333333334</v>
      </c>
      <c r="F27" s="22">
        <f>AVERAGE('08.12:2704'!F27)*100</f>
        <v>83.33333333333334</v>
      </c>
      <c r="G27" s="22">
        <f>AVERAGE('08.12:2704'!G27)*100</f>
        <v>50</v>
      </c>
      <c r="H27" s="22">
        <f>AVERAGE('08.12:2704'!H27)*100</f>
        <v>100</v>
      </c>
      <c r="I27" s="22">
        <f>AVERAGE('08.12:2704'!I27)*100</f>
        <v>83.33333333333334</v>
      </c>
      <c r="J27" s="22">
        <f>AVERAGE('08.12:2704'!J27)*100</f>
        <v>66.66666666666666</v>
      </c>
      <c r="K27" s="22">
        <f>AVERAGE('08.12:2704'!K27)*100</f>
        <v>66.66666666666666</v>
      </c>
      <c r="L27" s="22">
        <f>AVERAGE('08.12:2704'!L27)*100</f>
        <v>66.66666666666666</v>
      </c>
      <c r="M27" s="22">
        <f>AVERAGE('08.12:2704'!M27)*100</f>
        <v>33.33333333333333</v>
      </c>
      <c r="N27" s="22">
        <f>AVERAGE('08.12:2704'!N27)*100</f>
        <v>66.66666666666666</v>
      </c>
      <c r="O27" s="22">
        <f>AVERAGE('08.12:2704'!O27)*100/2</f>
        <v>25</v>
      </c>
      <c r="P27" s="22">
        <f>AVERAGE('08.12:2704'!P27)*100/2</f>
        <v>33.33333333333333</v>
      </c>
      <c r="Q27" s="22">
        <f>AVERAGE('08.12:2704'!Q27)*100/3</f>
        <v>0</v>
      </c>
      <c r="R27" s="22">
        <f>AVERAGE('08.12:2704'!R27)*100/3</f>
        <v>27.777777777777782</v>
      </c>
      <c r="S27" s="22">
        <f>AVERAGE('08.12:2704'!S27)*100/4</f>
        <v>0</v>
      </c>
      <c r="T27" s="22">
        <f>AVERAGE('08.12:2704'!T27)*100/4</f>
        <v>0</v>
      </c>
      <c r="U27" s="23">
        <f>AVERAGE('08.12:2704'!U27)</f>
        <v>10.666666666666666</v>
      </c>
    </row>
    <row r="28" spans="1:21" ht="13.5">
      <c r="A28" s="17">
        <f>'08.12'!A28</f>
        <v>27</v>
      </c>
      <c r="B28" s="7" t="s">
        <v>28</v>
      </c>
      <c r="C28" s="22">
        <f>AVERAGE('08.12:2704'!C28)*100</f>
        <v>100</v>
      </c>
      <c r="D28" s="22">
        <f>AVERAGE('08.12:2704'!D28)*100</f>
        <v>83.33333333333334</v>
      </c>
      <c r="E28" s="22">
        <f>AVERAGE('08.12:2704'!E28)*100</f>
        <v>100</v>
      </c>
      <c r="F28" s="22">
        <f>AVERAGE('08.12:2704'!F28)*100</f>
        <v>83.33333333333334</v>
      </c>
      <c r="G28" s="22">
        <f>AVERAGE('08.12:2704'!G28)*100</f>
        <v>83.33333333333334</v>
      </c>
      <c r="H28" s="22">
        <f>AVERAGE('08.12:2704'!H28)*100</f>
        <v>100</v>
      </c>
      <c r="I28" s="22">
        <f>AVERAGE('08.12:2704'!I28)*100</f>
        <v>100</v>
      </c>
      <c r="J28" s="22">
        <f>AVERAGE('08.12:2704'!J28)*100</f>
        <v>83.33333333333334</v>
      </c>
      <c r="K28" s="22">
        <f>AVERAGE('08.12:2704'!K28)*100</f>
        <v>83.33333333333334</v>
      </c>
      <c r="L28" s="22">
        <f>AVERAGE('08.12:2704'!L28)*100</f>
        <v>66.66666666666666</v>
      </c>
      <c r="M28" s="22">
        <f>AVERAGE('08.12:2704'!M28)*100</f>
        <v>66.66666666666666</v>
      </c>
      <c r="N28" s="22">
        <f>AVERAGE('08.12:2704'!N28)*100</f>
        <v>66.66666666666666</v>
      </c>
      <c r="O28" s="22">
        <f>AVERAGE('08.12:2704'!O28)*100/2</f>
        <v>50</v>
      </c>
      <c r="P28" s="22">
        <f>AVERAGE('08.12:2704'!P28)*100/2</f>
        <v>58.333333333333336</v>
      </c>
      <c r="Q28" s="22">
        <f>AVERAGE('08.12:2704'!Q28)*100/3</f>
        <v>38.88888888888889</v>
      </c>
      <c r="R28" s="22">
        <f>AVERAGE('08.12:2704'!R28)*100/3</f>
        <v>44.444444444444436</v>
      </c>
      <c r="S28" s="22">
        <f>AVERAGE('08.12:2704'!S28)*100/4</f>
        <v>0</v>
      </c>
      <c r="T28" s="22">
        <f>AVERAGE('08.12:2704'!T28)*100/4</f>
        <v>0</v>
      </c>
      <c r="U28" s="23">
        <f>AVERAGE('08.12:2704'!U28)</f>
        <v>14.833333333333334</v>
      </c>
    </row>
    <row r="29" spans="1:21" ht="13.5">
      <c r="A29" s="17">
        <f>'08.12'!A29</f>
        <v>28</v>
      </c>
      <c r="B29" s="7" t="s">
        <v>28</v>
      </c>
      <c r="C29" s="22">
        <f>AVERAGE('08.12:2704'!C29)*100</f>
        <v>100</v>
      </c>
      <c r="D29" s="22">
        <f>AVERAGE('08.12:2704'!D29)*100</f>
        <v>100</v>
      </c>
      <c r="E29" s="22">
        <f>AVERAGE('08.12:2704'!E29)*100</f>
        <v>100</v>
      </c>
      <c r="F29" s="22">
        <f>AVERAGE('08.12:2704'!F29)*100</f>
        <v>83.33333333333334</v>
      </c>
      <c r="G29" s="22">
        <f>AVERAGE('08.12:2704'!G29)*100</f>
        <v>66.66666666666666</v>
      </c>
      <c r="H29" s="22">
        <f>AVERAGE('08.12:2704'!H29)*100</f>
        <v>83.33333333333334</v>
      </c>
      <c r="I29" s="22">
        <f>AVERAGE('08.12:2704'!I29)*100</f>
        <v>83.33333333333334</v>
      </c>
      <c r="J29" s="22">
        <f>AVERAGE('08.12:2704'!J29)*100</f>
        <v>33.33333333333333</v>
      </c>
      <c r="K29" s="22">
        <f>AVERAGE('08.12:2704'!K29)*100</f>
        <v>66.66666666666666</v>
      </c>
      <c r="L29" s="22">
        <f>AVERAGE('08.12:2704'!L29)*100</f>
        <v>66.66666666666666</v>
      </c>
      <c r="M29" s="22">
        <f>AVERAGE('08.12:2704'!M29)*100</f>
        <v>66.66666666666666</v>
      </c>
      <c r="N29" s="22">
        <f>AVERAGE('08.12:2704'!N29)*100</f>
        <v>33.33333333333333</v>
      </c>
      <c r="O29" s="22">
        <f>AVERAGE('08.12:2704'!O29)*100/2</f>
        <v>16.666666666666664</v>
      </c>
      <c r="P29" s="22">
        <f>AVERAGE('08.12:2704'!P29)*100/2</f>
        <v>16.666666666666664</v>
      </c>
      <c r="Q29" s="22">
        <f>AVERAGE('08.12:2704'!Q29)*100/3</f>
        <v>16.666666666666668</v>
      </c>
      <c r="R29" s="22">
        <f>AVERAGE('08.12:2704'!R29)*100/3</f>
        <v>22.222222222222218</v>
      </c>
      <c r="S29" s="22">
        <f>AVERAGE('08.12:2704'!S29)*100/4</f>
        <v>0</v>
      </c>
      <c r="T29" s="22">
        <f>AVERAGE('08.12:2704'!T29)*100/4</f>
        <v>0</v>
      </c>
      <c r="U29" s="23">
        <f>AVERAGE('08.12:2704'!U29)</f>
        <v>10.666666666666666</v>
      </c>
    </row>
    <row r="30" spans="1:21" ht="13.5">
      <c r="A30" s="17">
        <f>'08.12'!A30</f>
        <v>29</v>
      </c>
      <c r="B30" s="7" t="s">
        <v>28</v>
      </c>
      <c r="C30" s="22">
        <f>AVERAGE('08.12:2704'!C30)*100</f>
        <v>83.33333333333334</v>
      </c>
      <c r="D30" s="22">
        <f>AVERAGE('08.12:2704'!D30)*100</f>
        <v>100</v>
      </c>
      <c r="E30" s="22">
        <f>AVERAGE('08.12:2704'!E30)*100</f>
        <v>83.33333333333334</v>
      </c>
      <c r="F30" s="22">
        <f>AVERAGE('08.12:2704'!F30)*100</f>
        <v>83.33333333333334</v>
      </c>
      <c r="G30" s="22">
        <f>AVERAGE('08.12:2704'!G30)*100</f>
        <v>100</v>
      </c>
      <c r="H30" s="22">
        <f>AVERAGE('08.12:2704'!H30)*100</f>
        <v>83.33333333333334</v>
      </c>
      <c r="I30" s="22">
        <f>AVERAGE('08.12:2704'!I30)*100</f>
        <v>100</v>
      </c>
      <c r="J30" s="22">
        <f>AVERAGE('08.12:2704'!J30)*100</f>
        <v>83.33333333333334</v>
      </c>
      <c r="K30" s="22">
        <f>AVERAGE('08.12:2704'!K30)*100</f>
        <v>100</v>
      </c>
      <c r="L30" s="22">
        <f>AVERAGE('08.12:2704'!L30)*100</f>
        <v>50</v>
      </c>
      <c r="M30" s="22">
        <f>AVERAGE('08.12:2704'!M30)*100</f>
        <v>33.33333333333333</v>
      </c>
      <c r="N30" s="22">
        <f>AVERAGE('08.12:2704'!N30)*100</f>
        <v>100</v>
      </c>
      <c r="O30" s="22">
        <f>AVERAGE('08.12:2704'!O30)*100/2</f>
        <v>50</v>
      </c>
      <c r="P30" s="22">
        <f>AVERAGE('08.12:2704'!P30)*100/2</f>
        <v>33.33333333333333</v>
      </c>
      <c r="Q30" s="22">
        <f>AVERAGE('08.12:2704'!Q30)*100/3</f>
        <v>11.111111111111109</v>
      </c>
      <c r="R30" s="22">
        <f>AVERAGE('08.12:2704'!R30)*100/3</f>
        <v>27.777777777777782</v>
      </c>
      <c r="S30" s="22">
        <f>AVERAGE('08.12:2704'!S30)*100/4</f>
        <v>0</v>
      </c>
      <c r="T30" s="22">
        <f>AVERAGE('08.12:2704'!T30)*100/4</f>
        <v>0</v>
      </c>
      <c r="U30" s="23">
        <f>AVERAGE('08.12:2704'!U30)</f>
        <v>12.833333333333334</v>
      </c>
    </row>
    <row r="31" spans="1:21" ht="13.5">
      <c r="A31" s="17">
        <f>'08.12'!A31</f>
        <v>30</v>
      </c>
      <c r="B31" s="7" t="s">
        <v>28</v>
      </c>
      <c r="C31" s="22">
        <f>AVERAGE('08.12:2704'!C31)*100</f>
        <v>100</v>
      </c>
      <c r="D31" s="22">
        <f>AVERAGE('08.12:2704'!D31)*100</f>
        <v>83.33333333333334</v>
      </c>
      <c r="E31" s="22">
        <f>AVERAGE('08.12:2704'!E31)*100</f>
        <v>100</v>
      </c>
      <c r="F31" s="22">
        <f>AVERAGE('08.12:2704'!F31)*100</f>
        <v>66.66666666666666</v>
      </c>
      <c r="G31" s="22">
        <f>AVERAGE('08.12:2704'!G31)*100</f>
        <v>100</v>
      </c>
      <c r="H31" s="22">
        <f>AVERAGE('08.12:2704'!H31)*100</f>
        <v>83.33333333333334</v>
      </c>
      <c r="I31" s="22">
        <f>AVERAGE('08.12:2704'!I31)*100</f>
        <v>100</v>
      </c>
      <c r="J31" s="22">
        <f>AVERAGE('08.12:2704'!J31)*100</f>
        <v>33.33333333333333</v>
      </c>
      <c r="K31" s="22">
        <f>AVERAGE('08.12:2704'!K31)*100</f>
        <v>83.33333333333334</v>
      </c>
      <c r="L31" s="22">
        <f>AVERAGE('08.12:2704'!L31)*100</f>
        <v>83.33333333333334</v>
      </c>
      <c r="M31" s="22">
        <f>AVERAGE('08.12:2704'!M31)*100</f>
        <v>83.33333333333334</v>
      </c>
      <c r="N31" s="22">
        <f>AVERAGE('08.12:2704'!N31)*100</f>
        <v>83.33333333333334</v>
      </c>
      <c r="O31" s="22">
        <f>AVERAGE('08.12:2704'!O31)*100/2</f>
        <v>41.66666666666667</v>
      </c>
      <c r="P31" s="22">
        <f>AVERAGE('08.12:2704'!P31)*100/2</f>
        <v>50</v>
      </c>
      <c r="Q31" s="22">
        <f>AVERAGE('08.12:2704'!Q31)*100/3</f>
        <v>22.222222222222218</v>
      </c>
      <c r="R31" s="22">
        <f>AVERAGE('08.12:2704'!R31)*100/3</f>
        <v>33.333333333333336</v>
      </c>
      <c r="S31" s="22">
        <f>AVERAGE('08.12:2704'!S31)*100/4</f>
        <v>0</v>
      </c>
      <c r="T31" s="22">
        <f>AVERAGE('08.12:2704'!T31)*100/4</f>
        <v>0</v>
      </c>
      <c r="U31" s="23">
        <f>AVERAGE('08.12:2704'!U31)</f>
        <v>13.5</v>
      </c>
    </row>
    <row r="32" spans="1:21" ht="13.5">
      <c r="A32" s="17"/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3"/>
      <c r="Q32" s="23"/>
      <c r="R32" s="23"/>
      <c r="S32" s="23"/>
      <c r="T32" s="23"/>
      <c r="U32" s="23"/>
    </row>
    <row r="33" spans="1:21" s="13" customFormat="1" ht="13.5">
      <c r="A33" s="19"/>
      <c r="B33" s="19" t="s">
        <v>25</v>
      </c>
      <c r="C33" s="24">
        <f>AVERAGE(C2:C31)</f>
        <v>91.11111111111113</v>
      </c>
      <c r="D33" s="24">
        <f aca="true" t="shared" si="0" ref="D33:T33">AVERAGE(D2:D31)</f>
        <v>93.8888888888889</v>
      </c>
      <c r="E33" s="24">
        <f t="shared" si="0"/>
        <v>93.8888888888889</v>
      </c>
      <c r="F33" s="24">
        <f t="shared" si="0"/>
        <v>83.8888888888889</v>
      </c>
      <c r="G33" s="24">
        <f t="shared" si="0"/>
        <v>87.22222222222223</v>
      </c>
      <c r="H33" s="24">
        <f t="shared" si="0"/>
        <v>88.8888888888889</v>
      </c>
      <c r="I33" s="24">
        <f t="shared" si="0"/>
        <v>95.55555555555557</v>
      </c>
      <c r="J33" s="24">
        <f t="shared" si="0"/>
        <v>63.33333333333332</v>
      </c>
      <c r="K33" s="24">
        <f t="shared" si="0"/>
        <v>83.8888888888889</v>
      </c>
      <c r="L33" s="24">
        <f t="shared" si="0"/>
        <v>68.33333333333333</v>
      </c>
      <c r="M33" s="24">
        <f t="shared" si="0"/>
        <v>59.44444444444445</v>
      </c>
      <c r="N33" s="24">
        <f t="shared" si="0"/>
        <v>73.8888888888889</v>
      </c>
      <c r="O33" s="24">
        <f t="shared" si="0"/>
        <v>32.49999999999999</v>
      </c>
      <c r="P33" s="24">
        <f t="shared" si="0"/>
        <v>45.833333333333336</v>
      </c>
      <c r="Q33" s="24">
        <f t="shared" si="0"/>
        <v>17.962962962962965</v>
      </c>
      <c r="R33" s="24">
        <f t="shared" si="0"/>
        <v>24.074074074074076</v>
      </c>
      <c r="S33" s="24">
        <f t="shared" si="0"/>
        <v>0</v>
      </c>
      <c r="T33" s="24">
        <f t="shared" si="0"/>
        <v>0.27777777777777773</v>
      </c>
      <c r="U33" s="21">
        <f>AVERAGE(U2:U31)</f>
        <v>12.672222222222222</v>
      </c>
    </row>
  </sheetData>
  <sheetProtection/>
  <printOptions/>
  <pageMargins left="0.46" right="0.48" top="0.34" bottom="0.51" header="0.34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33"/>
  <sheetViews>
    <sheetView zoomScalePageLayoutView="0" workbookViewId="0" topLeftCell="A7">
      <selection activeCell="AE18" sqref="AE18"/>
    </sheetView>
  </sheetViews>
  <sheetFormatPr defaultColWidth="9.140625" defaultRowHeight="15"/>
  <cols>
    <col min="1" max="1" width="4.28125" style="2" customWidth="1"/>
    <col min="2" max="2" width="22.57421875" style="3" customWidth="1"/>
    <col min="3" max="14" width="4.28125" style="2" customWidth="1"/>
    <col min="15" max="20" width="5.28125" style="5" customWidth="1"/>
    <col min="21" max="21" width="6.8515625" style="5" customWidth="1"/>
    <col min="22" max="22" width="8.00390625" style="5" customWidth="1"/>
    <col min="23" max="23" width="7.00390625" style="2" customWidth="1"/>
    <col min="24" max="16384" width="9.140625" style="5" customWidth="1"/>
  </cols>
  <sheetData>
    <row r="1" spans="1:23" s="1" customFormat="1" ht="2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19</v>
      </c>
      <c r="M1" s="1" t="s">
        <v>20</v>
      </c>
      <c r="N1" s="1" t="s">
        <v>21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22</v>
      </c>
    </row>
    <row r="2" spans="1:23" ht="13.5">
      <c r="A2" s="2">
        <v>1</v>
      </c>
      <c r="B2" s="7" t="s">
        <v>28</v>
      </c>
      <c r="C2" s="4">
        <v>1</v>
      </c>
      <c r="D2" s="4">
        <v>1</v>
      </c>
      <c r="E2" s="4">
        <v>1</v>
      </c>
      <c r="F2" s="4">
        <v>0</v>
      </c>
      <c r="G2" s="4">
        <v>1</v>
      </c>
      <c r="H2" s="4">
        <v>1</v>
      </c>
      <c r="I2" s="4">
        <v>1</v>
      </c>
      <c r="J2" s="4">
        <v>1</v>
      </c>
      <c r="K2" s="4">
        <v>1</v>
      </c>
      <c r="L2" s="4">
        <v>1</v>
      </c>
      <c r="M2" s="4">
        <v>0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2">
        <f>SUM(C2:T2)</f>
        <v>10</v>
      </c>
      <c r="V2" s="2" t="str">
        <f aca="true" t="shared" si="0" ref="V2:V28">IF(U2&gt;=5,"Зачет","Незачет")</f>
        <v>Зачет</v>
      </c>
      <c r="W2" s="2" t="str">
        <f>IF(U2&gt;=13,"5",IF(U2&gt;=10,"4",IF(U2&gt;=5,"3","2")))</f>
        <v>4</v>
      </c>
    </row>
    <row r="3" spans="1:23" ht="13.5">
      <c r="A3" s="2">
        <v>2</v>
      </c>
      <c r="B3" s="7" t="s">
        <v>28</v>
      </c>
      <c r="C3" s="4">
        <v>1</v>
      </c>
      <c r="D3" s="4">
        <v>1</v>
      </c>
      <c r="E3" s="4">
        <v>1</v>
      </c>
      <c r="F3" s="4">
        <v>0</v>
      </c>
      <c r="G3" s="4">
        <v>1</v>
      </c>
      <c r="H3" s="4">
        <v>1</v>
      </c>
      <c r="I3" s="4">
        <v>1</v>
      </c>
      <c r="J3" s="4">
        <v>1</v>
      </c>
      <c r="K3" s="4">
        <v>0</v>
      </c>
      <c r="L3" s="4">
        <v>1</v>
      </c>
      <c r="M3" s="4">
        <v>1</v>
      </c>
      <c r="N3" s="4">
        <v>1</v>
      </c>
      <c r="O3" s="4">
        <v>1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2">
        <f>SUM(C3:T3)</f>
        <v>11</v>
      </c>
      <c r="V3" s="2" t="str">
        <f t="shared" si="0"/>
        <v>Зачет</v>
      </c>
      <c r="W3" s="2" t="str">
        <f aca="true" t="shared" si="1" ref="W3:W31">IF(U3&gt;=13,"5",IF(U3&gt;=10,"4",IF(U3&gt;=5,"3","2")))</f>
        <v>4</v>
      </c>
    </row>
    <row r="4" spans="1:23" ht="13.5">
      <c r="A4" s="2">
        <v>3</v>
      </c>
      <c r="B4" s="7" t="s">
        <v>28</v>
      </c>
      <c r="C4" s="4">
        <v>1</v>
      </c>
      <c r="D4" s="4">
        <v>1</v>
      </c>
      <c r="E4" s="4">
        <v>1</v>
      </c>
      <c r="F4" s="4">
        <v>0</v>
      </c>
      <c r="G4" s="4">
        <v>1</v>
      </c>
      <c r="H4" s="4">
        <v>1</v>
      </c>
      <c r="I4" s="4">
        <v>1</v>
      </c>
      <c r="J4" s="4">
        <v>1</v>
      </c>
      <c r="K4" s="4">
        <v>0</v>
      </c>
      <c r="L4" s="4">
        <v>0</v>
      </c>
      <c r="M4" s="4">
        <v>0</v>
      </c>
      <c r="N4" s="4">
        <v>1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2">
        <f aca="true" t="shared" si="2" ref="U4:U31">SUM(C4:T4)</f>
        <v>8</v>
      </c>
      <c r="V4" s="2" t="str">
        <f t="shared" si="0"/>
        <v>Зачет</v>
      </c>
      <c r="W4" s="2" t="str">
        <f t="shared" si="1"/>
        <v>3</v>
      </c>
    </row>
    <row r="5" spans="1:23" ht="13.5">
      <c r="A5" s="2">
        <v>4</v>
      </c>
      <c r="B5" s="7" t="s">
        <v>28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0</v>
      </c>
      <c r="I5" s="4">
        <v>0</v>
      </c>
      <c r="J5" s="4">
        <v>0</v>
      </c>
      <c r="K5" s="4">
        <v>1</v>
      </c>
      <c r="L5" s="4">
        <v>1</v>
      </c>
      <c r="M5" s="4">
        <v>1</v>
      </c>
      <c r="N5" s="4">
        <v>1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2">
        <f t="shared" si="2"/>
        <v>9</v>
      </c>
      <c r="V5" s="2" t="str">
        <f t="shared" si="0"/>
        <v>Зачет</v>
      </c>
      <c r="W5" s="2" t="str">
        <f t="shared" si="1"/>
        <v>3</v>
      </c>
    </row>
    <row r="6" spans="1:23" ht="13.5">
      <c r="A6" s="2">
        <v>5</v>
      </c>
      <c r="B6" s="7" t="s">
        <v>28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0</v>
      </c>
      <c r="P6" s="4">
        <v>0</v>
      </c>
      <c r="Q6" s="4">
        <v>2</v>
      </c>
      <c r="R6" s="4">
        <v>0</v>
      </c>
      <c r="S6" s="4">
        <v>0</v>
      </c>
      <c r="T6" s="4">
        <v>0</v>
      </c>
      <c r="U6" s="2">
        <f t="shared" si="2"/>
        <v>14</v>
      </c>
      <c r="V6" s="2" t="str">
        <f t="shared" si="0"/>
        <v>Зачет</v>
      </c>
      <c r="W6" s="2" t="str">
        <f t="shared" si="1"/>
        <v>5</v>
      </c>
    </row>
    <row r="7" spans="1:23" ht="13.5">
      <c r="A7" s="2">
        <v>6</v>
      </c>
      <c r="B7" s="7" t="s">
        <v>28</v>
      </c>
      <c r="C7" s="4">
        <v>1</v>
      </c>
      <c r="D7" s="4">
        <v>1</v>
      </c>
      <c r="E7" s="4">
        <v>1</v>
      </c>
      <c r="F7" s="4">
        <v>0</v>
      </c>
      <c r="G7" s="4">
        <v>1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0</v>
      </c>
      <c r="N7" s="4">
        <v>1</v>
      </c>
      <c r="O7" s="4">
        <v>1</v>
      </c>
      <c r="P7" s="4">
        <v>1</v>
      </c>
      <c r="Q7" s="4">
        <v>1</v>
      </c>
      <c r="R7" s="4">
        <v>0</v>
      </c>
      <c r="S7" s="4">
        <v>0</v>
      </c>
      <c r="T7" s="4">
        <v>0</v>
      </c>
      <c r="U7" s="2">
        <f t="shared" si="2"/>
        <v>13</v>
      </c>
      <c r="V7" s="2" t="str">
        <f t="shared" si="0"/>
        <v>Зачет</v>
      </c>
      <c r="W7" s="2" t="str">
        <f t="shared" si="1"/>
        <v>5</v>
      </c>
    </row>
    <row r="8" spans="1:23" ht="13.5">
      <c r="A8" s="2">
        <v>7</v>
      </c>
      <c r="B8" s="7" t="s">
        <v>28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2">
        <f t="shared" si="2"/>
        <v>7</v>
      </c>
      <c r="V8" s="2" t="str">
        <f t="shared" si="0"/>
        <v>Зачет</v>
      </c>
      <c r="W8" s="2" t="str">
        <f t="shared" si="1"/>
        <v>3</v>
      </c>
    </row>
    <row r="9" spans="1:23" ht="13.5">
      <c r="A9" s="2">
        <v>8</v>
      </c>
      <c r="B9" s="7" t="s">
        <v>28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2">
        <f t="shared" si="2"/>
        <v>14</v>
      </c>
      <c r="V9" s="2" t="str">
        <f t="shared" si="0"/>
        <v>Зачет</v>
      </c>
      <c r="W9" s="2" t="str">
        <f t="shared" si="1"/>
        <v>5</v>
      </c>
    </row>
    <row r="10" spans="1:23" ht="13.5">
      <c r="A10" s="2">
        <v>9</v>
      </c>
      <c r="B10" s="7" t="s">
        <v>28</v>
      </c>
      <c r="C10" s="4">
        <v>1</v>
      </c>
      <c r="D10" s="4">
        <v>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1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2">
        <f t="shared" si="2"/>
        <v>7</v>
      </c>
      <c r="V10" s="2" t="str">
        <f t="shared" si="0"/>
        <v>Зачет</v>
      </c>
      <c r="W10" s="2" t="str">
        <f t="shared" si="1"/>
        <v>3</v>
      </c>
    </row>
    <row r="11" spans="1:23" ht="13.5">
      <c r="A11" s="2">
        <v>10</v>
      </c>
      <c r="B11" s="7" t="s">
        <v>28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0</v>
      </c>
      <c r="Q11" s="4">
        <v>1</v>
      </c>
      <c r="R11" s="4">
        <v>2</v>
      </c>
      <c r="S11" s="4">
        <v>0</v>
      </c>
      <c r="T11" s="4">
        <v>0</v>
      </c>
      <c r="U11" s="2">
        <f t="shared" si="2"/>
        <v>16</v>
      </c>
      <c r="V11" s="2" t="str">
        <f t="shared" si="0"/>
        <v>Зачет</v>
      </c>
      <c r="W11" s="2" t="str">
        <f t="shared" si="1"/>
        <v>5</v>
      </c>
    </row>
    <row r="12" spans="1:23" ht="13.5">
      <c r="A12" s="2">
        <v>11</v>
      </c>
      <c r="B12" s="7" t="s">
        <v>28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2">
        <f t="shared" si="2"/>
        <v>11</v>
      </c>
      <c r="V12" s="2" t="str">
        <f t="shared" si="0"/>
        <v>Зачет</v>
      </c>
      <c r="W12" s="2" t="str">
        <f t="shared" si="1"/>
        <v>4</v>
      </c>
    </row>
    <row r="13" spans="1:23" ht="13.5">
      <c r="A13" s="2">
        <v>12</v>
      </c>
      <c r="B13" s="7" t="s">
        <v>28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2</v>
      </c>
      <c r="Q13" s="4">
        <v>1</v>
      </c>
      <c r="R13" s="4">
        <v>0</v>
      </c>
      <c r="S13" s="4">
        <v>0</v>
      </c>
      <c r="T13" s="4">
        <v>0</v>
      </c>
      <c r="U13" s="2">
        <f t="shared" si="2"/>
        <v>16</v>
      </c>
      <c r="V13" s="2" t="str">
        <f t="shared" si="0"/>
        <v>Зачет</v>
      </c>
      <c r="W13" s="2" t="str">
        <f t="shared" si="1"/>
        <v>5</v>
      </c>
    </row>
    <row r="14" spans="1:23" ht="13.5">
      <c r="A14" s="2">
        <v>13</v>
      </c>
      <c r="B14" s="7" t="s">
        <v>28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2</v>
      </c>
      <c r="P14" s="4">
        <v>0</v>
      </c>
      <c r="Q14" s="4">
        <v>2</v>
      </c>
      <c r="R14" s="4">
        <v>0</v>
      </c>
      <c r="S14" s="4">
        <v>0</v>
      </c>
      <c r="T14" s="4">
        <v>0</v>
      </c>
      <c r="U14" s="2">
        <f t="shared" si="2"/>
        <v>16</v>
      </c>
      <c r="V14" s="2" t="str">
        <f t="shared" si="0"/>
        <v>Зачет</v>
      </c>
      <c r="W14" s="2" t="str">
        <f t="shared" si="1"/>
        <v>5</v>
      </c>
    </row>
    <row r="15" spans="1:23" ht="13.5">
      <c r="A15" s="2">
        <v>14</v>
      </c>
      <c r="B15" s="7" t="s">
        <v>28</v>
      </c>
      <c r="C15" s="4">
        <v>1</v>
      </c>
      <c r="D15" s="4">
        <v>1</v>
      </c>
      <c r="E15" s="4">
        <v>1</v>
      </c>
      <c r="F15" s="4">
        <v>0</v>
      </c>
      <c r="G15" s="4">
        <v>1</v>
      </c>
      <c r="H15" s="4">
        <v>0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2</v>
      </c>
      <c r="P15" s="4">
        <v>2</v>
      </c>
      <c r="Q15" s="4">
        <v>0</v>
      </c>
      <c r="R15" s="4">
        <v>0</v>
      </c>
      <c r="S15" s="4">
        <v>0</v>
      </c>
      <c r="T15" s="4">
        <v>0</v>
      </c>
      <c r="U15" s="2">
        <f t="shared" si="2"/>
        <v>14</v>
      </c>
      <c r="V15" s="2" t="str">
        <f t="shared" si="0"/>
        <v>Зачет</v>
      </c>
      <c r="W15" s="2" t="str">
        <f t="shared" si="1"/>
        <v>5</v>
      </c>
    </row>
    <row r="16" spans="1:23" ht="13.5">
      <c r="A16" s="2">
        <v>15</v>
      </c>
      <c r="B16" s="7" t="s">
        <v>28</v>
      </c>
      <c r="C16" s="4">
        <v>1</v>
      </c>
      <c r="D16" s="4">
        <v>1</v>
      </c>
      <c r="E16" s="4">
        <v>1</v>
      </c>
      <c r="F16" s="4">
        <v>0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0</v>
      </c>
      <c r="Q16" s="4">
        <v>1</v>
      </c>
      <c r="R16" s="4">
        <v>0</v>
      </c>
      <c r="S16" s="4">
        <v>0</v>
      </c>
      <c r="T16" s="4">
        <v>0</v>
      </c>
      <c r="U16" s="2">
        <f t="shared" si="2"/>
        <v>13</v>
      </c>
      <c r="V16" s="2" t="str">
        <f t="shared" si="0"/>
        <v>Зачет</v>
      </c>
      <c r="W16" s="2" t="str">
        <f t="shared" si="1"/>
        <v>5</v>
      </c>
    </row>
    <row r="17" spans="1:23" ht="13.5">
      <c r="A17" s="2">
        <v>16</v>
      </c>
      <c r="B17" s="7" t="s">
        <v>28</v>
      </c>
      <c r="C17" s="4">
        <v>1</v>
      </c>
      <c r="D17" s="4">
        <v>1</v>
      </c>
      <c r="E17" s="4">
        <v>1</v>
      </c>
      <c r="F17" s="4">
        <v>1</v>
      </c>
      <c r="G17" s="4">
        <v>0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0</v>
      </c>
      <c r="N17" s="4">
        <v>1</v>
      </c>
      <c r="O17" s="4">
        <v>1</v>
      </c>
      <c r="P17" s="4">
        <v>1</v>
      </c>
      <c r="Q17" s="4">
        <v>0</v>
      </c>
      <c r="R17" s="4">
        <v>0</v>
      </c>
      <c r="S17" s="4">
        <v>0</v>
      </c>
      <c r="T17" s="4">
        <v>0</v>
      </c>
      <c r="U17" s="2">
        <f t="shared" si="2"/>
        <v>12</v>
      </c>
      <c r="V17" s="2" t="str">
        <f t="shared" si="0"/>
        <v>Зачет</v>
      </c>
      <c r="W17" s="2" t="str">
        <f t="shared" si="1"/>
        <v>4</v>
      </c>
    </row>
    <row r="18" spans="1:23" ht="13.5">
      <c r="A18" s="2">
        <v>17</v>
      </c>
      <c r="B18" s="7" t="s">
        <v>28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2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2">
        <f t="shared" si="2"/>
        <v>15</v>
      </c>
      <c r="V18" s="2" t="str">
        <f t="shared" si="0"/>
        <v>Зачет</v>
      </c>
      <c r="W18" s="2" t="str">
        <f t="shared" si="1"/>
        <v>5</v>
      </c>
    </row>
    <row r="19" spans="1:23" ht="13.5">
      <c r="A19" s="2">
        <v>18</v>
      </c>
      <c r="B19" s="7" t="s">
        <v>28</v>
      </c>
      <c r="C19" s="4">
        <v>1</v>
      </c>
      <c r="D19" s="4">
        <v>1</v>
      </c>
      <c r="E19" s="4">
        <v>1</v>
      </c>
      <c r="F19" s="4">
        <v>0</v>
      </c>
      <c r="G19" s="4">
        <v>0</v>
      </c>
      <c r="H19" s="4">
        <v>1</v>
      </c>
      <c r="I19" s="4">
        <v>1</v>
      </c>
      <c r="J19" s="4">
        <v>0</v>
      </c>
      <c r="K19" s="4">
        <v>1</v>
      </c>
      <c r="L19" s="4">
        <v>0</v>
      </c>
      <c r="M19" s="4">
        <v>1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2">
        <f t="shared" si="2"/>
        <v>8</v>
      </c>
      <c r="V19" s="2" t="str">
        <f t="shared" si="0"/>
        <v>Зачет</v>
      </c>
      <c r="W19" s="2" t="str">
        <f t="shared" si="1"/>
        <v>3</v>
      </c>
    </row>
    <row r="20" spans="1:23" ht="13.5">
      <c r="A20" s="2">
        <v>19</v>
      </c>
      <c r="B20" s="7" t="s">
        <v>28</v>
      </c>
      <c r="C20" s="4">
        <v>0</v>
      </c>
      <c r="D20" s="4">
        <v>1</v>
      </c>
      <c r="E20" s="4">
        <v>1</v>
      </c>
      <c r="F20" s="4">
        <v>1</v>
      </c>
      <c r="G20" s="4">
        <v>1</v>
      </c>
      <c r="H20" s="4">
        <v>0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2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2">
        <f t="shared" si="2"/>
        <v>12</v>
      </c>
      <c r="V20" s="2" t="str">
        <f t="shared" si="0"/>
        <v>Зачет</v>
      </c>
      <c r="W20" s="2" t="str">
        <f t="shared" si="1"/>
        <v>4</v>
      </c>
    </row>
    <row r="21" spans="1:23" ht="13.5">
      <c r="A21" s="2">
        <v>20</v>
      </c>
      <c r="B21" s="7" t="s">
        <v>28</v>
      </c>
      <c r="C21" s="4">
        <v>1</v>
      </c>
      <c r="D21" s="4">
        <v>1</v>
      </c>
      <c r="E21" s="4">
        <v>1</v>
      </c>
      <c r="F21" s="4">
        <v>0</v>
      </c>
      <c r="G21" s="4">
        <v>1</v>
      </c>
      <c r="H21" s="4">
        <v>1</v>
      </c>
      <c r="I21" s="4">
        <v>1</v>
      </c>
      <c r="J21" s="4">
        <v>0</v>
      </c>
      <c r="K21" s="4">
        <v>1</v>
      </c>
      <c r="L21" s="4">
        <v>1</v>
      </c>
      <c r="M21" s="4">
        <v>1</v>
      </c>
      <c r="N21" s="4">
        <v>1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2">
        <f t="shared" si="2"/>
        <v>10</v>
      </c>
      <c r="V21" s="2" t="str">
        <f t="shared" si="0"/>
        <v>Зачет</v>
      </c>
      <c r="W21" s="2" t="str">
        <f t="shared" si="1"/>
        <v>4</v>
      </c>
    </row>
    <row r="22" spans="1:23" ht="13.5">
      <c r="A22" s="2">
        <v>21</v>
      </c>
      <c r="B22" s="7" t="s">
        <v>28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2">
        <f t="shared" si="2"/>
        <v>11</v>
      </c>
      <c r="V22" s="2" t="str">
        <f t="shared" si="0"/>
        <v>Зачет</v>
      </c>
      <c r="W22" s="2" t="str">
        <f t="shared" si="1"/>
        <v>4</v>
      </c>
    </row>
    <row r="23" spans="1:23" ht="13.5">
      <c r="A23" s="2">
        <v>22</v>
      </c>
      <c r="B23" s="7" t="s">
        <v>28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2</v>
      </c>
      <c r="Q23" s="4">
        <v>1</v>
      </c>
      <c r="R23" s="4">
        <v>0</v>
      </c>
      <c r="S23" s="4">
        <v>0</v>
      </c>
      <c r="T23" s="4">
        <v>0</v>
      </c>
      <c r="U23" s="2">
        <f t="shared" si="2"/>
        <v>16</v>
      </c>
      <c r="V23" s="2" t="str">
        <f t="shared" si="0"/>
        <v>Зачет</v>
      </c>
      <c r="W23" s="2" t="str">
        <f t="shared" si="1"/>
        <v>5</v>
      </c>
    </row>
    <row r="24" spans="1:23" ht="13.5">
      <c r="A24" s="2">
        <v>23</v>
      </c>
      <c r="B24" s="7" t="s">
        <v>28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2</v>
      </c>
      <c r="P24" s="4">
        <v>0</v>
      </c>
      <c r="Q24" s="4">
        <v>2</v>
      </c>
      <c r="R24" s="4">
        <v>0</v>
      </c>
      <c r="S24" s="4">
        <v>0</v>
      </c>
      <c r="T24" s="4">
        <v>0</v>
      </c>
      <c r="U24" s="2">
        <f t="shared" si="2"/>
        <v>16</v>
      </c>
      <c r="V24" s="2" t="str">
        <f t="shared" si="0"/>
        <v>Зачет</v>
      </c>
      <c r="W24" s="2" t="str">
        <f t="shared" si="1"/>
        <v>5</v>
      </c>
    </row>
    <row r="25" spans="1:23" ht="13.5">
      <c r="A25" s="2">
        <v>24</v>
      </c>
      <c r="B25" s="7" t="s">
        <v>28</v>
      </c>
      <c r="C25" s="4">
        <v>1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2</v>
      </c>
      <c r="P25" s="4">
        <v>2</v>
      </c>
      <c r="Q25" s="4">
        <v>0</v>
      </c>
      <c r="R25" s="4">
        <v>0</v>
      </c>
      <c r="S25" s="4">
        <v>0</v>
      </c>
      <c r="T25" s="4">
        <v>0</v>
      </c>
      <c r="U25" s="2">
        <f t="shared" si="2"/>
        <v>14</v>
      </c>
      <c r="V25" s="2" t="str">
        <f t="shared" si="0"/>
        <v>Зачет</v>
      </c>
      <c r="W25" s="2" t="str">
        <f t="shared" si="1"/>
        <v>5</v>
      </c>
    </row>
    <row r="26" spans="1:23" ht="13.5">
      <c r="A26" s="2">
        <v>25</v>
      </c>
      <c r="B26" s="7" t="s">
        <v>28</v>
      </c>
      <c r="C26" s="4">
        <v>1</v>
      </c>
      <c r="D26" s="4">
        <v>1</v>
      </c>
      <c r="E26" s="4">
        <v>1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2">
        <f t="shared" si="2"/>
        <v>13</v>
      </c>
      <c r="V26" s="2" t="str">
        <f t="shared" si="0"/>
        <v>Зачет</v>
      </c>
      <c r="W26" s="2" t="str">
        <f t="shared" si="1"/>
        <v>5</v>
      </c>
    </row>
    <row r="27" spans="1:23" ht="13.5">
      <c r="A27" s="2">
        <v>26</v>
      </c>
      <c r="B27" s="7" t="s">
        <v>28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0</v>
      </c>
      <c r="N27" s="4">
        <v>1</v>
      </c>
      <c r="O27" s="4">
        <v>1</v>
      </c>
      <c r="P27" s="4">
        <v>1</v>
      </c>
      <c r="Q27" s="4">
        <v>0</v>
      </c>
      <c r="R27" s="4">
        <v>0</v>
      </c>
      <c r="S27" s="4">
        <v>0</v>
      </c>
      <c r="T27" s="4">
        <v>0</v>
      </c>
      <c r="U27" s="2">
        <f t="shared" si="2"/>
        <v>12</v>
      </c>
      <c r="V27" s="2" t="str">
        <f t="shared" si="0"/>
        <v>Зачет</v>
      </c>
      <c r="W27" s="2" t="str">
        <f t="shared" si="1"/>
        <v>4</v>
      </c>
    </row>
    <row r="28" spans="1:23" ht="13.5">
      <c r="A28" s="2">
        <v>27</v>
      </c>
      <c r="B28" s="7" t="s">
        <v>28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2</v>
      </c>
      <c r="P28" s="4">
        <v>0</v>
      </c>
      <c r="Q28" s="4">
        <v>1</v>
      </c>
      <c r="R28" s="4">
        <v>0</v>
      </c>
      <c r="S28" s="4">
        <v>0</v>
      </c>
      <c r="T28" s="4">
        <v>0</v>
      </c>
      <c r="U28" s="2">
        <f t="shared" si="2"/>
        <v>15</v>
      </c>
      <c r="V28" s="2" t="str">
        <f t="shared" si="0"/>
        <v>Зачет</v>
      </c>
      <c r="W28" s="2" t="str">
        <f t="shared" si="1"/>
        <v>5</v>
      </c>
    </row>
    <row r="29" spans="1:23" ht="13.5">
      <c r="A29" s="2">
        <v>28</v>
      </c>
      <c r="B29" s="7" t="s">
        <v>28</v>
      </c>
      <c r="C29" s="4">
        <v>1</v>
      </c>
      <c r="D29" s="4">
        <v>1</v>
      </c>
      <c r="E29" s="4">
        <v>1</v>
      </c>
      <c r="F29" s="4">
        <v>0</v>
      </c>
      <c r="G29" s="4">
        <v>0</v>
      </c>
      <c r="H29" s="4">
        <v>1</v>
      </c>
      <c r="I29" s="4">
        <v>1</v>
      </c>
      <c r="J29" s="4">
        <v>0</v>
      </c>
      <c r="K29" s="4">
        <v>1</v>
      </c>
      <c r="L29" s="4">
        <v>0</v>
      </c>
      <c r="M29" s="4">
        <v>1</v>
      </c>
      <c r="N29" s="4">
        <v>1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2">
        <f t="shared" si="2"/>
        <v>8</v>
      </c>
      <c r="V29" s="2" t="str">
        <f>IF(U29&gt;=5,"Зачет","Незачет")</f>
        <v>Зачет</v>
      </c>
      <c r="W29" s="2" t="str">
        <f t="shared" si="1"/>
        <v>3</v>
      </c>
    </row>
    <row r="30" spans="1:23" ht="13.5">
      <c r="A30" s="2">
        <v>29</v>
      </c>
      <c r="B30" s="7" t="s">
        <v>28</v>
      </c>
      <c r="C30" s="4">
        <v>0</v>
      </c>
      <c r="D30" s="4">
        <v>1</v>
      </c>
      <c r="E30" s="4">
        <v>1</v>
      </c>
      <c r="F30" s="4">
        <v>1</v>
      </c>
      <c r="G30" s="4">
        <v>1</v>
      </c>
      <c r="H30" s="4">
        <v>0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2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2">
        <f t="shared" si="2"/>
        <v>12</v>
      </c>
      <c r="V30" s="2" t="str">
        <f>IF(U30&gt;=5,"Зачет","Незачет")</f>
        <v>Зачет</v>
      </c>
      <c r="W30" s="2" t="str">
        <f t="shared" si="1"/>
        <v>4</v>
      </c>
    </row>
    <row r="31" spans="1:23" ht="13.5">
      <c r="A31" s="2">
        <v>30</v>
      </c>
      <c r="B31" s="7" t="s">
        <v>28</v>
      </c>
      <c r="C31" s="4">
        <v>1</v>
      </c>
      <c r="D31" s="4">
        <v>1</v>
      </c>
      <c r="E31" s="4">
        <v>1</v>
      </c>
      <c r="F31" s="4">
        <v>0</v>
      </c>
      <c r="G31" s="4">
        <v>1</v>
      </c>
      <c r="H31" s="4">
        <v>1</v>
      </c>
      <c r="I31" s="4">
        <v>1</v>
      </c>
      <c r="J31" s="4">
        <v>0</v>
      </c>
      <c r="K31" s="4">
        <v>1</v>
      </c>
      <c r="L31" s="4">
        <v>1</v>
      </c>
      <c r="M31" s="4">
        <v>1</v>
      </c>
      <c r="N31" s="4">
        <v>1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2">
        <f t="shared" si="2"/>
        <v>10</v>
      </c>
      <c r="V31" s="2" t="str">
        <f>IF(U31&gt;=5,"Зачет","Незачет")</f>
        <v>Зачет</v>
      </c>
      <c r="W31" s="2" t="str">
        <f t="shared" si="1"/>
        <v>4</v>
      </c>
    </row>
    <row r="32" spans="15:22" ht="13.5">
      <c r="O32" s="2"/>
      <c r="P32" s="2"/>
      <c r="Q32" s="2"/>
      <c r="R32" s="2"/>
      <c r="S32" s="2"/>
      <c r="T32" s="2"/>
      <c r="U32" s="2"/>
      <c r="V32" s="2"/>
    </row>
    <row r="33" spans="2:21" s="1" customFormat="1" ht="13.5">
      <c r="B33" s="1" t="s">
        <v>25</v>
      </c>
      <c r="C33" s="1">
        <f>AVERAGE(C2:C31)*100</f>
        <v>93.33333333333333</v>
      </c>
      <c r="D33" s="1">
        <f aca="true" t="shared" si="3" ref="D33:N33">AVERAGE(D2:D31)*100</f>
        <v>100</v>
      </c>
      <c r="E33" s="1">
        <f t="shared" si="3"/>
        <v>100</v>
      </c>
      <c r="F33" s="1">
        <f t="shared" si="3"/>
        <v>56.666666666666664</v>
      </c>
      <c r="G33" s="1">
        <f t="shared" si="3"/>
        <v>83.33333333333334</v>
      </c>
      <c r="H33" s="1">
        <f t="shared" si="3"/>
        <v>76.66666666666667</v>
      </c>
      <c r="I33" s="1">
        <f t="shared" si="3"/>
        <v>90</v>
      </c>
      <c r="J33" s="1">
        <f t="shared" si="3"/>
        <v>80</v>
      </c>
      <c r="K33" s="1">
        <f t="shared" si="3"/>
        <v>86.66666666666667</v>
      </c>
      <c r="L33" s="1">
        <f t="shared" si="3"/>
        <v>86.66666666666667</v>
      </c>
      <c r="M33" s="1">
        <f t="shared" si="3"/>
        <v>73.33333333333333</v>
      </c>
      <c r="N33" s="1">
        <f t="shared" si="3"/>
        <v>96.66666666666667</v>
      </c>
      <c r="O33" s="1">
        <f>AVERAGE(O2:O31)/2*100</f>
        <v>45</v>
      </c>
      <c r="P33" s="1">
        <f>AVERAGE(P2:P31)/2*100</f>
        <v>18.333333333333332</v>
      </c>
      <c r="Q33" s="1">
        <f>AVERAGE(Q2:Q31)/3*100</f>
        <v>17.77777777777778</v>
      </c>
      <c r="R33" s="1">
        <f>AVERAGE(R2:R31)/3*100</f>
        <v>2.2222222222222223</v>
      </c>
      <c r="S33" s="1">
        <f>AVERAGE(S2:S31)/4*100</f>
        <v>0</v>
      </c>
      <c r="T33" s="1">
        <f>AVERAGE(T2:T31)/4*100</f>
        <v>0</v>
      </c>
      <c r="U33" s="25">
        <f>AVERAGE(U2:U31)</f>
        <v>12.1</v>
      </c>
    </row>
  </sheetData>
  <sheetProtection/>
  <conditionalFormatting sqref="C2:T31">
    <cfRule type="expression" priority="1" dxfId="7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W33"/>
  <sheetViews>
    <sheetView zoomScalePageLayoutView="0" workbookViewId="0" topLeftCell="A28">
      <selection activeCell="N22" sqref="N22"/>
    </sheetView>
  </sheetViews>
  <sheetFormatPr defaultColWidth="9.140625" defaultRowHeight="15"/>
  <cols>
    <col min="1" max="1" width="4.28125" style="2" customWidth="1"/>
    <col min="2" max="2" width="14.421875" style="3" customWidth="1"/>
    <col min="3" max="14" width="4.28125" style="2" customWidth="1"/>
    <col min="15" max="20" width="5.28125" style="2" customWidth="1"/>
    <col min="21" max="23" width="9.140625" style="2" customWidth="1"/>
    <col min="24" max="16384" width="9.140625" style="5" customWidth="1"/>
  </cols>
  <sheetData>
    <row r="1" spans="1:23" s="14" customFormat="1" ht="13.5">
      <c r="A1" s="1" t="str">
        <f>'08.12'!A1</f>
        <v>№</v>
      </c>
      <c r="B1" s="1" t="str">
        <f>'08.12'!B1</f>
        <v>Фамилия, имя</v>
      </c>
      <c r="C1" s="1" t="str">
        <f>'08.12'!C1</f>
        <v>В1</v>
      </c>
      <c r="D1" s="1" t="str">
        <f>'08.12'!D1</f>
        <v>В2</v>
      </c>
      <c r="E1" s="1" t="str">
        <f>'08.12'!E1</f>
        <v>В3</v>
      </c>
      <c r="F1" s="1" t="str">
        <f>'08.12'!F1</f>
        <v>В4</v>
      </c>
      <c r="G1" s="1" t="str">
        <f>'08.12'!G1</f>
        <v>В5</v>
      </c>
      <c r="H1" s="1" t="str">
        <f>'08.12'!H1</f>
        <v>В6</v>
      </c>
      <c r="I1" s="1" t="str">
        <f>'08.12'!I1</f>
        <v>В7</v>
      </c>
      <c r="J1" s="1" t="str">
        <f>'08.12'!J1</f>
        <v>В8</v>
      </c>
      <c r="K1" s="1" t="str">
        <f>'08.12'!K1</f>
        <v>В9</v>
      </c>
      <c r="L1" s="1" t="str">
        <f>'08.12'!L1</f>
        <v>В10</v>
      </c>
      <c r="M1" s="1" t="str">
        <f>'08.12'!M1</f>
        <v>В11</v>
      </c>
      <c r="N1" s="1" t="str">
        <f>'08.12'!N1</f>
        <v>В12</v>
      </c>
      <c r="O1" s="1" t="str">
        <f>'08.12'!O1</f>
        <v>С1</v>
      </c>
      <c r="P1" s="1" t="str">
        <f>'08.12'!P1</f>
        <v>С2</v>
      </c>
      <c r="Q1" s="1" t="str">
        <f>'08.12'!Q1</f>
        <v>С3</v>
      </c>
      <c r="R1" s="1" t="str">
        <f>'08.12'!R1</f>
        <v>С4</v>
      </c>
      <c r="S1" s="1" t="str">
        <f>'08.12'!S1</f>
        <v>С5</v>
      </c>
      <c r="T1" s="1" t="str">
        <f>'08.12'!T1</f>
        <v>С6</v>
      </c>
      <c r="U1" s="1" t="str">
        <f>'08.12'!U1</f>
        <v>Всего</v>
      </c>
      <c r="V1" s="1" t="str">
        <f>'08.12'!V1</f>
        <v>Зачет</v>
      </c>
      <c r="W1" s="1" t="str">
        <f>'08.12'!W1</f>
        <v>Оценка</v>
      </c>
    </row>
    <row r="2" spans="1:23" ht="13.5">
      <c r="A2" s="2">
        <f>'08.12'!A2</f>
        <v>1</v>
      </c>
      <c r="B2" s="3" t="str">
        <f>'08.12'!B2</f>
        <v>Иванов Иван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0</v>
      </c>
      <c r="K2" s="4">
        <v>1</v>
      </c>
      <c r="L2" s="4">
        <v>0</v>
      </c>
      <c r="M2" s="4">
        <v>0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2">
        <f>SUM(C2:T2)</f>
        <v>9</v>
      </c>
      <c r="V2" s="2" t="str">
        <f>IF(U2&gt;=5,"Зачет","Незачет")</f>
        <v>Зачет</v>
      </c>
      <c r="W2" s="2" t="str">
        <f>IF(U2&gt;=13,"5",IF(U2&gt;=10,"4",IF(U2&gt;=5,"3","2")))</f>
        <v>3</v>
      </c>
    </row>
    <row r="3" spans="1:23" ht="13.5">
      <c r="A3" s="2">
        <f>'08.12'!A3</f>
        <v>2</v>
      </c>
      <c r="B3" s="3" t="str">
        <f>'08.12'!B3</f>
        <v>Иванов Иван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0</v>
      </c>
      <c r="K3" s="4">
        <v>1</v>
      </c>
      <c r="L3" s="4">
        <v>0</v>
      </c>
      <c r="M3" s="4">
        <v>1</v>
      </c>
      <c r="N3" s="4">
        <v>1</v>
      </c>
      <c r="O3" s="4">
        <v>0</v>
      </c>
      <c r="P3" s="4">
        <v>2</v>
      </c>
      <c r="Q3" s="4">
        <v>0</v>
      </c>
      <c r="R3" s="4">
        <v>0</v>
      </c>
      <c r="S3" s="4">
        <v>0</v>
      </c>
      <c r="T3" s="4">
        <v>0</v>
      </c>
      <c r="U3" s="2">
        <f aca="true" t="shared" si="0" ref="U3:U31">SUM(C3:T3)</f>
        <v>12</v>
      </c>
      <c r="V3" s="2" t="str">
        <f aca="true" t="shared" si="1" ref="V3:V31">IF(U3&gt;=5,"Зачет","Незачет")</f>
        <v>Зачет</v>
      </c>
      <c r="W3" s="2" t="str">
        <f aca="true" t="shared" si="2" ref="W3:W31">IF(U3&gt;=13,"5",IF(U3&gt;=10,"4",IF(U3&gt;=5,"3","2")))</f>
        <v>4</v>
      </c>
    </row>
    <row r="4" spans="1:23" ht="13.5">
      <c r="A4" s="2">
        <f>'08.12'!A4</f>
        <v>3</v>
      </c>
      <c r="B4" s="3" t="str">
        <f>'08.12'!B4</f>
        <v>Иванов Иван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0</v>
      </c>
      <c r="K4" s="4">
        <v>0</v>
      </c>
      <c r="L4" s="4">
        <v>1</v>
      </c>
      <c r="M4" s="4">
        <v>0</v>
      </c>
      <c r="N4" s="4">
        <v>1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2">
        <f t="shared" si="0"/>
        <v>9</v>
      </c>
      <c r="V4" s="2" t="str">
        <f t="shared" si="1"/>
        <v>Зачет</v>
      </c>
      <c r="W4" s="2" t="str">
        <f t="shared" si="2"/>
        <v>3</v>
      </c>
    </row>
    <row r="5" spans="1:23" ht="13.5">
      <c r="A5" s="2">
        <f>'08.12'!A5</f>
        <v>4</v>
      </c>
      <c r="B5" s="3" t="str">
        <f>'08.12'!B5</f>
        <v>Иванов Иван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1</v>
      </c>
      <c r="K5" s="4">
        <v>1</v>
      </c>
      <c r="L5" s="4">
        <v>1</v>
      </c>
      <c r="M5" s="4">
        <v>0</v>
      </c>
      <c r="N5" s="4">
        <v>1</v>
      </c>
      <c r="O5" s="4">
        <v>0</v>
      </c>
      <c r="P5" s="4">
        <v>2</v>
      </c>
      <c r="Q5" s="4">
        <v>1</v>
      </c>
      <c r="R5" s="4">
        <v>2</v>
      </c>
      <c r="S5" s="4">
        <v>0</v>
      </c>
      <c r="T5" s="4">
        <v>0</v>
      </c>
      <c r="U5" s="2">
        <f t="shared" si="0"/>
        <v>15</v>
      </c>
      <c r="V5" s="2" t="str">
        <f t="shared" si="1"/>
        <v>Зачет</v>
      </c>
      <c r="W5" s="2" t="str">
        <f t="shared" si="2"/>
        <v>5</v>
      </c>
    </row>
    <row r="6" spans="1:23" ht="13.5">
      <c r="A6" s="2">
        <f>'08.12'!A6</f>
        <v>5</v>
      </c>
      <c r="B6" s="3" t="str">
        <f>'08.12'!B6</f>
        <v>Иванов Иван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1</v>
      </c>
      <c r="L6" s="4">
        <v>1</v>
      </c>
      <c r="M6" s="4">
        <v>0</v>
      </c>
      <c r="N6" s="4">
        <v>0</v>
      </c>
      <c r="O6" s="4">
        <v>0</v>
      </c>
      <c r="P6" s="4">
        <v>2</v>
      </c>
      <c r="Q6" s="4">
        <v>1</v>
      </c>
      <c r="R6" s="4">
        <v>1</v>
      </c>
      <c r="S6" s="4">
        <v>0</v>
      </c>
      <c r="T6" s="4">
        <v>0</v>
      </c>
      <c r="U6" s="2">
        <f t="shared" si="0"/>
        <v>13</v>
      </c>
      <c r="V6" s="2" t="str">
        <f t="shared" si="1"/>
        <v>Зачет</v>
      </c>
      <c r="W6" s="2" t="str">
        <f t="shared" si="2"/>
        <v>5</v>
      </c>
    </row>
    <row r="7" spans="1:23" ht="13.5">
      <c r="A7" s="2">
        <f>'08.12'!A7</f>
        <v>6</v>
      </c>
      <c r="B7" s="3" t="str">
        <f>'08.12'!B7</f>
        <v>Иванов Иван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2</v>
      </c>
      <c r="S7" s="4">
        <v>0</v>
      </c>
      <c r="T7" s="4">
        <v>0</v>
      </c>
      <c r="U7" s="2">
        <f t="shared" si="0"/>
        <v>12</v>
      </c>
      <c r="V7" s="2" t="str">
        <f t="shared" si="1"/>
        <v>Зачет</v>
      </c>
      <c r="W7" s="2" t="str">
        <f t="shared" si="2"/>
        <v>4</v>
      </c>
    </row>
    <row r="8" spans="1:23" ht="13.5">
      <c r="A8" s="2">
        <f>'08.12'!A8</f>
        <v>7</v>
      </c>
      <c r="B8" s="3" t="str">
        <f>'08.12'!B8</f>
        <v>Иванов Иван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2">
        <f t="shared" si="0"/>
        <v>9</v>
      </c>
      <c r="V8" s="2" t="str">
        <f t="shared" si="1"/>
        <v>Зачет</v>
      </c>
      <c r="W8" s="2" t="str">
        <f t="shared" si="2"/>
        <v>3</v>
      </c>
    </row>
    <row r="9" spans="1:23" ht="13.5">
      <c r="A9" s="2">
        <f>'08.12'!A9</f>
        <v>8</v>
      </c>
      <c r="B9" s="3" t="str">
        <f>'08.12'!B9</f>
        <v>Иванов Иван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2">
        <f t="shared" si="0"/>
        <v>8</v>
      </c>
      <c r="V9" s="2" t="str">
        <f t="shared" si="1"/>
        <v>Зачет</v>
      </c>
      <c r="W9" s="2" t="str">
        <f t="shared" si="2"/>
        <v>3</v>
      </c>
    </row>
    <row r="10" spans="1:23" ht="13.5">
      <c r="A10" s="2">
        <f>'08.12'!A10</f>
        <v>9</v>
      </c>
      <c r="B10" s="3" t="str">
        <f>'08.12'!B10</f>
        <v>Иванов Иван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2">
        <f t="shared" si="0"/>
        <v>9</v>
      </c>
      <c r="V10" s="2" t="str">
        <f t="shared" si="1"/>
        <v>Зачет</v>
      </c>
      <c r="W10" s="2" t="str">
        <f t="shared" si="2"/>
        <v>3</v>
      </c>
    </row>
    <row r="11" spans="1:23" ht="13.5">
      <c r="A11" s="2">
        <f>'08.12'!A11</f>
        <v>10</v>
      </c>
      <c r="B11" s="3" t="str">
        <f>'08.12'!B11</f>
        <v>Иванов Иван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2</v>
      </c>
      <c r="Q11" s="4">
        <v>3</v>
      </c>
      <c r="R11" s="4">
        <v>3</v>
      </c>
      <c r="S11" s="4">
        <v>0</v>
      </c>
      <c r="T11" s="4">
        <v>0</v>
      </c>
      <c r="U11" s="2">
        <f t="shared" si="0"/>
        <v>21</v>
      </c>
      <c r="V11" s="2" t="str">
        <f t="shared" si="1"/>
        <v>Зачет</v>
      </c>
      <c r="W11" s="2" t="str">
        <f t="shared" si="2"/>
        <v>5</v>
      </c>
    </row>
    <row r="12" spans="1:23" ht="13.5">
      <c r="A12" s="2">
        <f>'08.12'!A12</f>
        <v>11</v>
      </c>
      <c r="B12" s="3" t="str">
        <f>'08.12'!B12</f>
        <v>Иванов Иван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2</v>
      </c>
      <c r="S12" s="4">
        <v>0</v>
      </c>
      <c r="T12" s="4">
        <v>0</v>
      </c>
      <c r="U12" s="2">
        <f t="shared" si="0"/>
        <v>11</v>
      </c>
      <c r="V12" s="2" t="str">
        <f t="shared" si="1"/>
        <v>Зачет</v>
      </c>
      <c r="W12" s="2" t="str">
        <f t="shared" si="2"/>
        <v>4</v>
      </c>
    </row>
    <row r="13" spans="1:23" ht="13.5">
      <c r="A13" s="2">
        <f>'08.12'!A13</f>
        <v>12</v>
      </c>
      <c r="B13" s="3" t="str">
        <f>'08.12'!B13</f>
        <v>Иванов Иван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1</v>
      </c>
      <c r="L13" s="4">
        <v>1</v>
      </c>
      <c r="M13" s="4">
        <v>0</v>
      </c>
      <c r="N13" s="4">
        <v>1</v>
      </c>
      <c r="O13" s="4">
        <v>1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  <c r="U13" s="2">
        <f t="shared" si="0"/>
        <v>13</v>
      </c>
      <c r="V13" s="2" t="str">
        <f t="shared" si="1"/>
        <v>Зачет</v>
      </c>
      <c r="W13" s="2" t="str">
        <f t="shared" si="2"/>
        <v>5</v>
      </c>
    </row>
    <row r="14" spans="1:23" ht="13.5">
      <c r="A14" s="2">
        <f>'08.12'!A14</f>
        <v>13</v>
      </c>
      <c r="B14" s="3" t="str">
        <f>'08.12'!B14</f>
        <v>Иванов Иван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0</v>
      </c>
      <c r="P14" s="4">
        <v>2</v>
      </c>
      <c r="Q14" s="4">
        <v>0</v>
      </c>
      <c r="R14" s="4">
        <v>2</v>
      </c>
      <c r="S14" s="4">
        <v>0</v>
      </c>
      <c r="T14" s="4">
        <v>0</v>
      </c>
      <c r="U14" s="2">
        <f t="shared" si="0"/>
        <v>16</v>
      </c>
      <c r="V14" s="2" t="str">
        <f t="shared" si="1"/>
        <v>Зачет</v>
      </c>
      <c r="W14" s="2" t="str">
        <f t="shared" si="2"/>
        <v>5</v>
      </c>
    </row>
    <row r="15" spans="1:23" ht="13.5">
      <c r="A15" s="2">
        <f>'08.12'!A15</f>
        <v>14</v>
      </c>
      <c r="B15" s="3" t="str">
        <f>'08.12'!B15</f>
        <v>Иванов Иван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0</v>
      </c>
      <c r="K15" s="4">
        <v>1</v>
      </c>
      <c r="L15" s="4">
        <v>0</v>
      </c>
      <c r="M15" s="4">
        <v>1</v>
      </c>
      <c r="N15" s="4">
        <v>1</v>
      </c>
      <c r="O15" s="4">
        <v>0</v>
      </c>
      <c r="P15" s="4">
        <v>2</v>
      </c>
      <c r="Q15" s="4">
        <v>0</v>
      </c>
      <c r="R15" s="4">
        <v>0</v>
      </c>
      <c r="S15" s="4">
        <v>0</v>
      </c>
      <c r="T15" s="4">
        <v>0</v>
      </c>
      <c r="U15" s="2">
        <f t="shared" si="0"/>
        <v>12</v>
      </c>
      <c r="V15" s="2" t="str">
        <f t="shared" si="1"/>
        <v>Зачет</v>
      </c>
      <c r="W15" s="2" t="str">
        <f t="shared" si="2"/>
        <v>4</v>
      </c>
    </row>
    <row r="16" spans="1:23" ht="13.5">
      <c r="A16" s="2">
        <f>'08.12'!A16</f>
        <v>15</v>
      </c>
      <c r="B16" s="3" t="str">
        <f>'08.12'!B16</f>
        <v>Иванов Иван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2</v>
      </c>
      <c r="Q16" s="4">
        <v>0</v>
      </c>
      <c r="R16" s="4">
        <v>1</v>
      </c>
      <c r="S16" s="4">
        <v>0</v>
      </c>
      <c r="T16" s="4">
        <v>0</v>
      </c>
      <c r="U16" s="2">
        <f t="shared" si="0"/>
        <v>12</v>
      </c>
      <c r="V16" s="2" t="str">
        <f t="shared" si="1"/>
        <v>Зачет</v>
      </c>
      <c r="W16" s="2" t="str">
        <f t="shared" si="2"/>
        <v>4</v>
      </c>
    </row>
    <row r="17" spans="1:23" ht="13.5">
      <c r="A17" s="2">
        <f>'08.12'!A17</f>
        <v>16</v>
      </c>
      <c r="B17" s="3" t="str">
        <f>'08.12'!B17</f>
        <v>Иванов Иван</v>
      </c>
      <c r="C17" s="4">
        <v>0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2</v>
      </c>
      <c r="S17" s="4">
        <v>0</v>
      </c>
      <c r="T17" s="4">
        <v>0</v>
      </c>
      <c r="U17" s="2">
        <f t="shared" si="0"/>
        <v>10</v>
      </c>
      <c r="V17" s="2" t="str">
        <f t="shared" si="1"/>
        <v>Зачет</v>
      </c>
      <c r="W17" s="2" t="str">
        <f t="shared" si="2"/>
        <v>4</v>
      </c>
    </row>
    <row r="18" spans="1:23" ht="13.5">
      <c r="A18" s="2">
        <f>'08.12'!A18</f>
        <v>17</v>
      </c>
      <c r="B18" s="3" t="str">
        <f>'08.12'!B18</f>
        <v>Иванов Иван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0</v>
      </c>
      <c r="P18" s="4">
        <v>2</v>
      </c>
      <c r="Q18" s="4">
        <v>0</v>
      </c>
      <c r="R18" s="4">
        <v>2</v>
      </c>
      <c r="S18" s="4">
        <v>0</v>
      </c>
      <c r="T18" s="4">
        <v>0</v>
      </c>
      <c r="U18" s="2">
        <f t="shared" si="0"/>
        <v>15</v>
      </c>
      <c r="V18" s="2" t="str">
        <f t="shared" si="1"/>
        <v>Зачет</v>
      </c>
      <c r="W18" s="2" t="str">
        <f t="shared" si="2"/>
        <v>5</v>
      </c>
    </row>
    <row r="19" spans="1:23" ht="13.5">
      <c r="A19" s="2">
        <f>'08.12'!A19</f>
        <v>18</v>
      </c>
      <c r="B19" s="3" t="str">
        <f>'08.12'!B19</f>
        <v>Иванов Иван</v>
      </c>
      <c r="C19" s="4">
        <v>1</v>
      </c>
      <c r="D19" s="4">
        <v>1</v>
      </c>
      <c r="E19" s="4">
        <v>1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2</v>
      </c>
      <c r="S19" s="4">
        <v>0</v>
      </c>
      <c r="T19" s="4">
        <v>0</v>
      </c>
      <c r="U19" s="2">
        <f t="shared" si="0"/>
        <v>10</v>
      </c>
      <c r="V19" s="2" t="str">
        <f t="shared" si="1"/>
        <v>Зачет</v>
      </c>
      <c r="W19" s="2" t="str">
        <f t="shared" si="2"/>
        <v>4</v>
      </c>
    </row>
    <row r="20" spans="1:23" ht="13.5">
      <c r="A20" s="2">
        <f>'08.12'!A20</f>
        <v>19</v>
      </c>
      <c r="B20" s="3" t="str">
        <f>'08.12'!B20</f>
        <v>Иванов Иван</v>
      </c>
      <c r="C20" s="4">
        <v>1</v>
      </c>
      <c r="D20" s="4">
        <v>1</v>
      </c>
      <c r="E20" s="4">
        <v>0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2</v>
      </c>
      <c r="Q20" s="4">
        <v>0</v>
      </c>
      <c r="R20" s="4">
        <v>2</v>
      </c>
      <c r="S20" s="4">
        <v>0</v>
      </c>
      <c r="T20" s="4">
        <v>0</v>
      </c>
      <c r="U20" s="2">
        <f t="shared" si="0"/>
        <v>13</v>
      </c>
      <c r="V20" s="2" t="str">
        <f t="shared" si="1"/>
        <v>Зачет</v>
      </c>
      <c r="W20" s="2" t="str">
        <f t="shared" si="2"/>
        <v>5</v>
      </c>
    </row>
    <row r="21" spans="1:23" ht="13.5">
      <c r="A21" s="2">
        <f>'08.12'!A21</f>
        <v>20</v>
      </c>
      <c r="B21" s="3" t="str">
        <f>'08.12'!B21</f>
        <v>Иванов Иван</v>
      </c>
      <c r="C21" s="4">
        <v>1</v>
      </c>
      <c r="D21" s="4">
        <v>1</v>
      </c>
      <c r="E21" s="4">
        <v>1</v>
      </c>
      <c r="F21" s="4">
        <v>0</v>
      </c>
      <c r="G21" s="4">
        <v>1</v>
      </c>
      <c r="H21" s="4">
        <v>1</v>
      </c>
      <c r="I21" s="4">
        <v>1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2">
        <f t="shared" si="0"/>
        <v>8</v>
      </c>
      <c r="V21" s="2" t="str">
        <f t="shared" si="1"/>
        <v>Зачет</v>
      </c>
      <c r="W21" s="2" t="str">
        <f t="shared" si="2"/>
        <v>3</v>
      </c>
    </row>
    <row r="22" spans="1:23" ht="13.5">
      <c r="A22" s="2">
        <f>'08.12'!A22</f>
        <v>21</v>
      </c>
      <c r="B22" s="3" t="str">
        <f>'08.12'!B22</f>
        <v>Иванов Иван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2">
        <f t="shared" si="0"/>
        <v>9</v>
      </c>
      <c r="V22" s="2" t="str">
        <f t="shared" si="1"/>
        <v>Зачет</v>
      </c>
      <c r="W22" s="2" t="str">
        <f t="shared" si="2"/>
        <v>3</v>
      </c>
    </row>
    <row r="23" spans="1:23" ht="13.5">
      <c r="A23" s="2">
        <f>'08.12'!A23</f>
        <v>22</v>
      </c>
      <c r="B23" s="3" t="str">
        <f>'08.12'!B23</f>
        <v>Иванов Иван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1</v>
      </c>
      <c r="N23" s="4">
        <v>1</v>
      </c>
      <c r="O23" s="4">
        <v>0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  <c r="U23" s="2">
        <f t="shared" si="0"/>
        <v>12</v>
      </c>
      <c r="V23" s="2" t="str">
        <f t="shared" si="1"/>
        <v>Зачет</v>
      </c>
      <c r="W23" s="2" t="str">
        <f t="shared" si="2"/>
        <v>4</v>
      </c>
    </row>
    <row r="24" spans="1:23" ht="13.5">
      <c r="A24" s="2">
        <f>'08.12'!A24</f>
        <v>23</v>
      </c>
      <c r="B24" s="3" t="str">
        <f>'08.12'!B24</f>
        <v>Иванов Иван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1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2">
        <f t="shared" si="0"/>
        <v>9</v>
      </c>
      <c r="V24" s="2" t="str">
        <f t="shared" si="1"/>
        <v>Зачет</v>
      </c>
      <c r="W24" s="2" t="str">
        <f t="shared" si="2"/>
        <v>3</v>
      </c>
    </row>
    <row r="25" spans="1:23" ht="13.5">
      <c r="A25" s="2">
        <f>'08.12'!A25</f>
        <v>24</v>
      </c>
      <c r="B25" s="3" t="str">
        <f>'08.12'!B25</f>
        <v>Иванов Иван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1</v>
      </c>
      <c r="O25" s="4">
        <v>0</v>
      </c>
      <c r="P25" s="4">
        <v>2</v>
      </c>
      <c r="Q25" s="4">
        <v>1</v>
      </c>
      <c r="R25" s="4">
        <v>2</v>
      </c>
      <c r="S25" s="4">
        <v>0</v>
      </c>
      <c r="T25" s="4">
        <v>0</v>
      </c>
      <c r="U25" s="2">
        <f t="shared" si="0"/>
        <v>15</v>
      </c>
      <c r="V25" s="2" t="str">
        <f t="shared" si="1"/>
        <v>Зачет</v>
      </c>
      <c r="W25" s="2" t="str">
        <f t="shared" si="2"/>
        <v>5</v>
      </c>
    </row>
    <row r="26" spans="1:23" ht="13.5">
      <c r="A26" s="2">
        <f>'08.12'!A26</f>
        <v>25</v>
      </c>
      <c r="B26" s="3" t="str">
        <f>'08.12'!B26</f>
        <v>Иванов Иван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</v>
      </c>
      <c r="K26" s="4">
        <v>1</v>
      </c>
      <c r="L26" s="4">
        <v>1</v>
      </c>
      <c r="M26" s="4">
        <v>0</v>
      </c>
      <c r="N26" s="4">
        <v>0</v>
      </c>
      <c r="O26" s="4">
        <v>0</v>
      </c>
      <c r="P26" s="4">
        <v>2</v>
      </c>
      <c r="Q26" s="4">
        <v>1</v>
      </c>
      <c r="R26" s="4">
        <v>1</v>
      </c>
      <c r="S26" s="4">
        <v>0</v>
      </c>
      <c r="T26" s="4">
        <v>0</v>
      </c>
      <c r="U26" s="2">
        <f t="shared" si="0"/>
        <v>13</v>
      </c>
      <c r="V26" s="2" t="str">
        <f t="shared" si="1"/>
        <v>Зачет</v>
      </c>
      <c r="W26" s="2" t="str">
        <f t="shared" si="2"/>
        <v>5</v>
      </c>
    </row>
    <row r="27" spans="1:23" ht="13.5">
      <c r="A27" s="2">
        <f>'08.12'!A27</f>
        <v>26</v>
      </c>
      <c r="B27" s="3" t="str">
        <f>'08.12'!B27</f>
        <v>Иванов Иван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2</v>
      </c>
      <c r="Q27" s="4">
        <v>0</v>
      </c>
      <c r="R27" s="4">
        <v>2</v>
      </c>
      <c r="S27" s="4">
        <v>0</v>
      </c>
      <c r="T27" s="4">
        <v>0</v>
      </c>
      <c r="U27" s="2">
        <f t="shared" si="0"/>
        <v>12</v>
      </c>
      <c r="V27" s="2" t="str">
        <f t="shared" si="1"/>
        <v>Зачет</v>
      </c>
      <c r="W27" s="2" t="str">
        <f t="shared" si="2"/>
        <v>4</v>
      </c>
    </row>
    <row r="28" spans="1:23" ht="13.5">
      <c r="A28" s="2">
        <f>'08.12'!A28</f>
        <v>27</v>
      </c>
      <c r="B28" s="3" t="str">
        <f>'08.12'!B28</f>
        <v>Иванов Иван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2">
        <f t="shared" si="0"/>
        <v>9</v>
      </c>
      <c r="V28" s="2" t="str">
        <f t="shared" si="1"/>
        <v>Зачет</v>
      </c>
      <c r="W28" s="2" t="str">
        <f t="shared" si="2"/>
        <v>3</v>
      </c>
    </row>
    <row r="29" spans="1:23" ht="13.5">
      <c r="A29" s="2">
        <f>'08.12'!A29</f>
        <v>28</v>
      </c>
      <c r="B29" s="3" t="str">
        <f>'08.12'!B29</f>
        <v>Иванов Иван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0</v>
      </c>
      <c r="K29" s="4">
        <v>1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2">
        <f t="shared" si="0"/>
        <v>8</v>
      </c>
      <c r="V29" s="2" t="str">
        <f t="shared" si="1"/>
        <v>Зачет</v>
      </c>
      <c r="W29" s="2" t="str">
        <f t="shared" si="2"/>
        <v>3</v>
      </c>
    </row>
    <row r="30" spans="1:23" ht="13.5">
      <c r="A30" s="2">
        <f>'08.12'!A30</f>
        <v>29</v>
      </c>
      <c r="B30" s="3" t="str">
        <f>'08.12'!B30</f>
        <v>Иванов Иван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0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2">
        <f t="shared" si="0"/>
        <v>9</v>
      </c>
      <c r="V30" s="2" t="str">
        <f t="shared" si="1"/>
        <v>Зачет</v>
      </c>
      <c r="W30" s="2" t="str">
        <f t="shared" si="2"/>
        <v>3</v>
      </c>
    </row>
    <row r="31" spans="1:23" ht="13.5">
      <c r="A31" s="2">
        <f>'08.12'!A31</f>
        <v>30</v>
      </c>
      <c r="B31" s="3" t="str">
        <f>'08.12'!B31</f>
        <v>Иванов Иван</v>
      </c>
      <c r="C31" s="4">
        <v>1</v>
      </c>
      <c r="D31" s="4">
        <v>0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2</v>
      </c>
      <c r="P31" s="4">
        <v>2</v>
      </c>
      <c r="Q31" s="4">
        <v>3</v>
      </c>
      <c r="R31" s="4">
        <v>3</v>
      </c>
      <c r="S31" s="4">
        <v>0</v>
      </c>
      <c r="T31" s="4">
        <v>0</v>
      </c>
      <c r="U31" s="2">
        <f t="shared" si="0"/>
        <v>21</v>
      </c>
      <c r="V31" s="2" t="str">
        <f t="shared" si="1"/>
        <v>Зачет</v>
      </c>
      <c r="W31" s="2" t="str">
        <f t="shared" si="2"/>
        <v>5</v>
      </c>
    </row>
    <row r="33" spans="2:21" s="1" customFormat="1" ht="13.5">
      <c r="B33" s="1" t="s">
        <v>25</v>
      </c>
      <c r="C33" s="1">
        <f>AVERAGE(C2:C31)*100</f>
        <v>96.66666666666667</v>
      </c>
      <c r="D33" s="1">
        <f aca="true" t="shared" si="3" ref="D33:N33">AVERAGE(D2:D31)*100</f>
        <v>93.33333333333333</v>
      </c>
      <c r="E33" s="1">
        <f t="shared" si="3"/>
        <v>90</v>
      </c>
      <c r="F33" s="1">
        <f t="shared" si="3"/>
        <v>96.66666666666667</v>
      </c>
      <c r="G33" s="1">
        <f t="shared" si="3"/>
        <v>96.66666666666667</v>
      </c>
      <c r="H33" s="1">
        <f t="shared" si="3"/>
        <v>93.33333333333333</v>
      </c>
      <c r="I33" s="1">
        <f t="shared" si="3"/>
        <v>100</v>
      </c>
      <c r="J33" s="1">
        <f t="shared" si="3"/>
        <v>23.333333333333332</v>
      </c>
      <c r="K33" s="1">
        <f t="shared" si="3"/>
        <v>80</v>
      </c>
      <c r="L33" s="1">
        <f t="shared" si="3"/>
        <v>50</v>
      </c>
      <c r="M33" s="1">
        <f t="shared" si="3"/>
        <v>30</v>
      </c>
      <c r="N33" s="1">
        <f t="shared" si="3"/>
        <v>66.66666666666666</v>
      </c>
      <c r="O33" s="1">
        <f>AVERAGE(O2:O31)*100/2</f>
        <v>8.333333333333332</v>
      </c>
      <c r="P33" s="1">
        <f>AVERAGE(P2:P31)*100/2</f>
        <v>58.333333333333336</v>
      </c>
      <c r="Q33" s="1">
        <f>AVERAGE(Q2:Q31)*100/3</f>
        <v>11.111111111111109</v>
      </c>
      <c r="R33" s="1">
        <f>AVERAGE(R2:R31)*100/3</f>
        <v>32.22222222222222</v>
      </c>
      <c r="S33" s="1">
        <f>AVERAGE(S2:S31)*100/4</f>
        <v>0</v>
      </c>
      <c r="T33" s="1">
        <f>AVERAGE(T2:T31)*100/4</f>
        <v>0</v>
      </c>
      <c r="U33" s="25">
        <f>AVERAGE(U2:U31)</f>
        <v>11.8</v>
      </c>
    </row>
  </sheetData>
  <sheetProtection/>
  <conditionalFormatting sqref="C2:T31">
    <cfRule type="expression" priority="1" dxfId="7" stopIfTrue="1">
      <formula>$A$2=1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W2" sqref="W2:W31"/>
    </sheetView>
  </sheetViews>
  <sheetFormatPr defaultColWidth="9.140625" defaultRowHeight="15"/>
  <cols>
    <col min="1" max="1" width="4.28125" style="2" customWidth="1"/>
    <col min="2" max="2" width="14.421875" style="3" customWidth="1"/>
    <col min="3" max="14" width="4.28125" style="2" customWidth="1"/>
    <col min="15" max="20" width="5.28125" style="5" customWidth="1"/>
    <col min="21" max="21" width="9.140625" style="2" customWidth="1"/>
    <col min="22" max="22" width="9.00390625" style="2" customWidth="1"/>
    <col min="23" max="23" width="8.421875" style="2" customWidth="1"/>
    <col min="24" max="16384" width="9.140625" style="5" customWidth="1"/>
  </cols>
  <sheetData>
    <row r="1" spans="1:23" s="14" customFormat="1" ht="13.5">
      <c r="A1" s="14" t="str">
        <f>'08.12'!A1</f>
        <v>№</v>
      </c>
      <c r="B1" s="14" t="str">
        <f>'08.12'!B1</f>
        <v>Фамилия, имя</v>
      </c>
      <c r="C1" s="14" t="str">
        <f>'08.12'!C1</f>
        <v>В1</v>
      </c>
      <c r="D1" s="14" t="str">
        <f>'08.12'!D1</f>
        <v>В2</v>
      </c>
      <c r="E1" s="14" t="str">
        <f>'08.12'!E1</f>
        <v>В3</v>
      </c>
      <c r="F1" s="14" t="str">
        <f>'08.12'!F1</f>
        <v>В4</v>
      </c>
      <c r="G1" s="14" t="str">
        <f>'08.12'!G1</f>
        <v>В5</v>
      </c>
      <c r="H1" s="14" t="str">
        <f>'08.12'!H1</f>
        <v>В6</v>
      </c>
      <c r="I1" s="14" t="str">
        <f>'08.12'!I1</f>
        <v>В7</v>
      </c>
      <c r="J1" s="14" t="str">
        <f>'08.12'!J1</f>
        <v>В8</v>
      </c>
      <c r="K1" s="14" t="str">
        <f>'08.12'!K1</f>
        <v>В9</v>
      </c>
      <c r="L1" s="14" t="str">
        <f>'08.12'!L1</f>
        <v>В10</v>
      </c>
      <c r="M1" s="14" t="str">
        <f>'08.12'!M1</f>
        <v>В11</v>
      </c>
      <c r="N1" s="14" t="str">
        <f>'08.12'!N1</f>
        <v>В12</v>
      </c>
      <c r="O1" s="14" t="str">
        <f>'08.12'!O1</f>
        <v>С1</v>
      </c>
      <c r="P1" s="14" t="str">
        <f>'08.12'!P1</f>
        <v>С2</v>
      </c>
      <c r="Q1" s="14" t="str">
        <f>'08.12'!Q1</f>
        <v>С3</v>
      </c>
      <c r="R1" s="14" t="str">
        <f>'08.12'!R1</f>
        <v>С4</v>
      </c>
      <c r="S1" s="14" t="str">
        <f>'08.12'!S1</f>
        <v>С5</v>
      </c>
      <c r="T1" s="14" t="str">
        <f>'08.12'!T1</f>
        <v>С6</v>
      </c>
      <c r="U1" s="14" t="str">
        <f>'08.12'!U1</f>
        <v>Всего</v>
      </c>
      <c r="V1" s="14" t="str">
        <f>'08.12'!V1</f>
        <v>Зачет</v>
      </c>
      <c r="W1" s="14" t="str">
        <f>'08.12'!W1</f>
        <v>Оценка</v>
      </c>
    </row>
    <row r="2" spans="1:23" ht="13.5">
      <c r="A2" s="2">
        <f>'08.12'!A2</f>
        <v>1</v>
      </c>
      <c r="B2" s="3" t="str">
        <f>'08.12'!B2</f>
        <v>Иванов Иван</v>
      </c>
      <c r="C2" s="4">
        <v>1</v>
      </c>
      <c r="D2" s="4">
        <v>1</v>
      </c>
      <c r="E2" s="4">
        <v>1</v>
      </c>
      <c r="F2" s="4">
        <v>1</v>
      </c>
      <c r="G2" s="4">
        <v>1</v>
      </c>
      <c r="H2" s="4">
        <v>1</v>
      </c>
      <c r="I2" s="4">
        <v>1</v>
      </c>
      <c r="J2" s="4">
        <v>0</v>
      </c>
      <c r="K2" s="4">
        <v>1</v>
      </c>
      <c r="L2" s="4">
        <v>0</v>
      </c>
      <c r="M2" s="4">
        <v>0</v>
      </c>
      <c r="N2" s="4">
        <v>1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2">
        <f>SUM(C2:T2)</f>
        <v>9</v>
      </c>
      <c r="V2" s="2" t="str">
        <f>IF(U2&gt;=5,"Зачет","Незачет")</f>
        <v>Зачет</v>
      </c>
      <c r="W2" s="2" t="str">
        <f>IF(U2&gt;=13,"5",IF(U2&gt;=10,"4",IF(U2&gt;=5,"3","2")))</f>
        <v>3</v>
      </c>
    </row>
    <row r="3" spans="1:23" ht="13.5">
      <c r="A3" s="2">
        <f>'08.12'!A3</f>
        <v>2</v>
      </c>
      <c r="B3" s="3" t="str">
        <f>'08.12'!B3</f>
        <v>Иванов Иван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0</v>
      </c>
      <c r="K3" s="4">
        <v>1</v>
      </c>
      <c r="L3" s="4">
        <v>0</v>
      </c>
      <c r="M3" s="4">
        <v>1</v>
      </c>
      <c r="N3" s="4">
        <v>1</v>
      </c>
      <c r="O3" s="4">
        <v>0</v>
      </c>
      <c r="P3" s="4">
        <v>2</v>
      </c>
      <c r="Q3" s="4">
        <v>0</v>
      </c>
      <c r="R3" s="4">
        <v>0</v>
      </c>
      <c r="S3" s="4">
        <v>0</v>
      </c>
      <c r="T3" s="4">
        <v>0</v>
      </c>
      <c r="U3" s="2">
        <f aca="true" t="shared" si="0" ref="U3:U31">SUM(C3:T3)</f>
        <v>12</v>
      </c>
      <c r="V3" s="2" t="str">
        <f aca="true" t="shared" si="1" ref="V3:V31">IF(U3&gt;=5,"Зачет","Незачет")</f>
        <v>Зачет</v>
      </c>
      <c r="W3" s="2" t="str">
        <f aca="true" t="shared" si="2" ref="W3:W31">IF(U3&gt;=13,"5",IF(U3&gt;=10,"4",IF(U3&gt;=5,"3","2")))</f>
        <v>4</v>
      </c>
    </row>
    <row r="4" spans="1:23" ht="13.5">
      <c r="A4" s="2">
        <f>'08.12'!A4</f>
        <v>3</v>
      </c>
      <c r="B4" s="3" t="str">
        <f>'08.12'!B4</f>
        <v>Иванов Иван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0</v>
      </c>
      <c r="K4" s="4">
        <v>0</v>
      </c>
      <c r="L4" s="4">
        <v>1</v>
      </c>
      <c r="M4" s="4">
        <v>0</v>
      </c>
      <c r="N4" s="4">
        <v>1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2">
        <f t="shared" si="0"/>
        <v>9</v>
      </c>
      <c r="V4" s="2" t="str">
        <f t="shared" si="1"/>
        <v>Зачет</v>
      </c>
      <c r="W4" s="2" t="str">
        <f t="shared" si="2"/>
        <v>3</v>
      </c>
    </row>
    <row r="5" spans="1:23" ht="13.5">
      <c r="A5" s="2">
        <f>'08.12'!A5</f>
        <v>4</v>
      </c>
      <c r="B5" s="3" t="str">
        <f>'08.12'!B5</f>
        <v>Иванов Иван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1</v>
      </c>
      <c r="K5" s="4">
        <v>1</v>
      </c>
      <c r="L5" s="4">
        <v>1</v>
      </c>
      <c r="M5" s="4">
        <v>0</v>
      </c>
      <c r="N5" s="4">
        <v>1</v>
      </c>
      <c r="O5" s="4">
        <v>0</v>
      </c>
      <c r="P5" s="4">
        <v>2</v>
      </c>
      <c r="Q5" s="4">
        <v>1</v>
      </c>
      <c r="R5" s="4">
        <v>2</v>
      </c>
      <c r="S5" s="4">
        <v>0</v>
      </c>
      <c r="T5" s="4">
        <v>0</v>
      </c>
      <c r="U5" s="2">
        <f t="shared" si="0"/>
        <v>15</v>
      </c>
      <c r="V5" s="2" t="str">
        <f t="shared" si="1"/>
        <v>Зачет</v>
      </c>
      <c r="W5" s="2" t="str">
        <f t="shared" si="2"/>
        <v>5</v>
      </c>
    </row>
    <row r="6" spans="1:23" ht="13.5">
      <c r="A6" s="2">
        <f>'08.12'!A6</f>
        <v>5</v>
      </c>
      <c r="B6" s="3" t="str">
        <f>'08.12'!B6</f>
        <v>Иванов Иван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1</v>
      </c>
      <c r="L6" s="4">
        <v>1</v>
      </c>
      <c r="M6" s="4">
        <v>0</v>
      </c>
      <c r="N6" s="4">
        <v>0</v>
      </c>
      <c r="O6" s="4">
        <v>0</v>
      </c>
      <c r="P6" s="4">
        <v>2</v>
      </c>
      <c r="Q6" s="4">
        <v>1</v>
      </c>
      <c r="R6" s="4">
        <v>1</v>
      </c>
      <c r="S6" s="4">
        <v>0</v>
      </c>
      <c r="T6" s="4">
        <v>0</v>
      </c>
      <c r="U6" s="2">
        <f t="shared" si="0"/>
        <v>13</v>
      </c>
      <c r="V6" s="2" t="str">
        <f t="shared" si="1"/>
        <v>Зачет</v>
      </c>
      <c r="W6" s="2" t="str">
        <f t="shared" si="2"/>
        <v>5</v>
      </c>
    </row>
    <row r="7" spans="1:23" ht="13.5">
      <c r="A7" s="2">
        <f>'08.12'!A7</f>
        <v>6</v>
      </c>
      <c r="B7" s="3" t="str">
        <f>'08.12'!B7</f>
        <v>Иванов Иван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0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2</v>
      </c>
      <c r="Q7" s="4">
        <v>0</v>
      </c>
      <c r="R7" s="4">
        <v>2</v>
      </c>
      <c r="S7" s="4">
        <v>0</v>
      </c>
      <c r="T7" s="4">
        <v>0</v>
      </c>
      <c r="U7" s="2">
        <f t="shared" si="0"/>
        <v>12</v>
      </c>
      <c r="V7" s="2" t="str">
        <f t="shared" si="1"/>
        <v>Зачет</v>
      </c>
      <c r="W7" s="2" t="str">
        <f t="shared" si="2"/>
        <v>4</v>
      </c>
    </row>
    <row r="8" spans="1:23" ht="13.5">
      <c r="A8" s="2">
        <f>'08.12'!A8</f>
        <v>7</v>
      </c>
      <c r="B8" s="3" t="str">
        <f>'08.12'!B8</f>
        <v>Иванов Иван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2">
        <f t="shared" si="0"/>
        <v>9</v>
      </c>
      <c r="V8" s="2" t="str">
        <f t="shared" si="1"/>
        <v>Зачет</v>
      </c>
      <c r="W8" s="2" t="str">
        <f t="shared" si="2"/>
        <v>3</v>
      </c>
    </row>
    <row r="9" spans="1:23" ht="13.5">
      <c r="A9" s="2">
        <f>'08.12'!A9</f>
        <v>8</v>
      </c>
      <c r="B9" s="3" t="str">
        <f>'08.12'!B9</f>
        <v>Иванов Иван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0</v>
      </c>
      <c r="K9" s="4">
        <v>1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2">
        <f t="shared" si="0"/>
        <v>8</v>
      </c>
      <c r="V9" s="2" t="str">
        <f t="shared" si="1"/>
        <v>Зачет</v>
      </c>
      <c r="W9" s="2" t="str">
        <f t="shared" si="2"/>
        <v>3</v>
      </c>
    </row>
    <row r="10" spans="1:23" ht="13.5">
      <c r="A10" s="2">
        <f>'08.12'!A10</f>
        <v>9</v>
      </c>
      <c r="B10" s="3" t="str">
        <f>'08.12'!B10</f>
        <v>Иванов Иван</v>
      </c>
      <c r="C10" s="4">
        <v>1</v>
      </c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0</v>
      </c>
      <c r="K10" s="4">
        <v>1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2">
        <f t="shared" si="0"/>
        <v>9</v>
      </c>
      <c r="V10" s="2" t="str">
        <f t="shared" si="1"/>
        <v>Зачет</v>
      </c>
      <c r="W10" s="2" t="str">
        <f t="shared" si="2"/>
        <v>3</v>
      </c>
    </row>
    <row r="11" spans="1:23" ht="13.5">
      <c r="A11" s="2">
        <f>'08.12'!A11</f>
        <v>10</v>
      </c>
      <c r="B11" s="3" t="str">
        <f>'08.12'!B11</f>
        <v>Иванов Иван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2</v>
      </c>
      <c r="P11" s="4">
        <v>2</v>
      </c>
      <c r="Q11" s="4">
        <v>3</v>
      </c>
      <c r="R11" s="4">
        <v>3</v>
      </c>
      <c r="S11" s="4">
        <v>0</v>
      </c>
      <c r="T11" s="4">
        <v>0</v>
      </c>
      <c r="U11" s="2">
        <f t="shared" si="0"/>
        <v>21</v>
      </c>
      <c r="V11" s="2" t="str">
        <f t="shared" si="1"/>
        <v>Зачет</v>
      </c>
      <c r="W11" s="2" t="str">
        <f t="shared" si="2"/>
        <v>5</v>
      </c>
    </row>
    <row r="12" spans="1:23" ht="13.5">
      <c r="A12" s="2">
        <f>'08.12'!A12</f>
        <v>11</v>
      </c>
      <c r="B12" s="3" t="str">
        <f>'08.12'!B12</f>
        <v>Иванов Иван</v>
      </c>
      <c r="C12" s="4">
        <v>1</v>
      </c>
      <c r="D12" s="4">
        <v>1</v>
      </c>
      <c r="E12" s="4">
        <v>0</v>
      </c>
      <c r="F12" s="4">
        <v>1</v>
      </c>
      <c r="G12" s="4">
        <v>1</v>
      </c>
      <c r="H12" s="4">
        <v>1</v>
      </c>
      <c r="I12" s="4">
        <v>1</v>
      </c>
      <c r="J12" s="4">
        <v>0</v>
      </c>
      <c r="K12" s="4">
        <v>1</v>
      </c>
      <c r="L12" s="4">
        <v>1</v>
      </c>
      <c r="M12" s="4">
        <v>0</v>
      </c>
      <c r="N12" s="4">
        <v>1</v>
      </c>
      <c r="O12" s="4">
        <v>0</v>
      </c>
      <c r="P12" s="4">
        <v>0</v>
      </c>
      <c r="Q12" s="4">
        <v>0</v>
      </c>
      <c r="R12" s="4">
        <v>2</v>
      </c>
      <c r="S12" s="4">
        <v>0</v>
      </c>
      <c r="T12" s="4">
        <v>0</v>
      </c>
      <c r="U12" s="2">
        <f t="shared" si="0"/>
        <v>11</v>
      </c>
      <c r="V12" s="2" t="str">
        <f t="shared" si="1"/>
        <v>Зачет</v>
      </c>
      <c r="W12" s="2" t="str">
        <f t="shared" si="2"/>
        <v>4</v>
      </c>
    </row>
    <row r="13" spans="1:23" ht="13.5">
      <c r="A13" s="2">
        <f>'08.12'!A13</f>
        <v>12</v>
      </c>
      <c r="B13" s="3" t="str">
        <f>'08.12'!B13</f>
        <v>Иванов Иван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0</v>
      </c>
      <c r="K13" s="4">
        <v>1</v>
      </c>
      <c r="L13" s="4">
        <v>1</v>
      </c>
      <c r="M13" s="4">
        <v>0</v>
      </c>
      <c r="N13" s="4">
        <v>1</v>
      </c>
      <c r="O13" s="4">
        <v>1</v>
      </c>
      <c r="P13" s="4">
        <v>2</v>
      </c>
      <c r="Q13" s="4">
        <v>0</v>
      </c>
      <c r="R13" s="4">
        <v>0</v>
      </c>
      <c r="S13" s="4">
        <v>0</v>
      </c>
      <c r="T13" s="4">
        <v>0</v>
      </c>
      <c r="U13" s="2">
        <f t="shared" si="0"/>
        <v>13</v>
      </c>
      <c r="V13" s="2" t="str">
        <f t="shared" si="1"/>
        <v>Зачет</v>
      </c>
      <c r="W13" s="2" t="str">
        <f t="shared" si="2"/>
        <v>5</v>
      </c>
    </row>
    <row r="14" spans="1:23" ht="13.5">
      <c r="A14" s="2">
        <f>'08.12'!A14</f>
        <v>13</v>
      </c>
      <c r="B14" s="3" t="str">
        <f>'08.12'!B14</f>
        <v>Иванов Иван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0</v>
      </c>
      <c r="P14" s="4">
        <v>2</v>
      </c>
      <c r="Q14" s="4">
        <v>0</v>
      </c>
      <c r="R14" s="4">
        <v>2</v>
      </c>
      <c r="S14" s="4">
        <v>0</v>
      </c>
      <c r="T14" s="4">
        <v>0</v>
      </c>
      <c r="U14" s="2">
        <f t="shared" si="0"/>
        <v>16</v>
      </c>
      <c r="V14" s="2" t="str">
        <f t="shared" si="1"/>
        <v>Зачет</v>
      </c>
      <c r="W14" s="2" t="str">
        <f t="shared" si="2"/>
        <v>5</v>
      </c>
    </row>
    <row r="15" spans="1:23" ht="13.5">
      <c r="A15" s="2">
        <f>'08.12'!A15</f>
        <v>14</v>
      </c>
      <c r="B15" s="3" t="str">
        <f>'08.12'!B15</f>
        <v>Иванов Иван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0</v>
      </c>
      <c r="K15" s="4">
        <v>1</v>
      </c>
      <c r="L15" s="4">
        <v>0</v>
      </c>
      <c r="M15" s="4">
        <v>1</v>
      </c>
      <c r="N15" s="4">
        <v>1</v>
      </c>
      <c r="O15" s="4">
        <v>0</v>
      </c>
      <c r="P15" s="4">
        <v>2</v>
      </c>
      <c r="Q15" s="4">
        <v>0</v>
      </c>
      <c r="R15" s="4">
        <v>0</v>
      </c>
      <c r="S15" s="4">
        <v>0</v>
      </c>
      <c r="T15" s="4">
        <v>0</v>
      </c>
      <c r="U15" s="2">
        <f t="shared" si="0"/>
        <v>12</v>
      </c>
      <c r="V15" s="2" t="str">
        <f t="shared" si="1"/>
        <v>Зачет</v>
      </c>
      <c r="W15" s="2" t="str">
        <f t="shared" si="2"/>
        <v>4</v>
      </c>
    </row>
    <row r="16" spans="1:23" ht="13.5">
      <c r="A16" s="2">
        <f>'08.12'!A16</f>
        <v>15</v>
      </c>
      <c r="B16" s="3" t="str">
        <f>'08.12'!B16</f>
        <v>Иванов Иван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0</v>
      </c>
      <c r="N16" s="4">
        <v>1</v>
      </c>
      <c r="O16" s="4">
        <v>0</v>
      </c>
      <c r="P16" s="4">
        <v>2</v>
      </c>
      <c r="Q16" s="4">
        <v>0</v>
      </c>
      <c r="R16" s="4">
        <v>1</v>
      </c>
      <c r="S16" s="4">
        <v>0</v>
      </c>
      <c r="T16" s="4">
        <v>0</v>
      </c>
      <c r="U16" s="2">
        <f t="shared" si="0"/>
        <v>12</v>
      </c>
      <c r="V16" s="2" t="str">
        <f t="shared" si="1"/>
        <v>Зачет</v>
      </c>
      <c r="W16" s="2" t="str">
        <f t="shared" si="2"/>
        <v>4</v>
      </c>
    </row>
    <row r="17" spans="1:23" ht="13.5">
      <c r="A17" s="2">
        <f>'08.12'!A17</f>
        <v>16</v>
      </c>
      <c r="B17" s="3" t="str">
        <f>'08.12'!B17</f>
        <v>Иванов Иван</v>
      </c>
      <c r="C17" s="4">
        <v>0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0</v>
      </c>
      <c r="N17" s="4">
        <v>1</v>
      </c>
      <c r="O17" s="4">
        <v>0</v>
      </c>
      <c r="P17" s="4">
        <v>1</v>
      </c>
      <c r="Q17" s="4">
        <v>0</v>
      </c>
      <c r="R17" s="4">
        <v>2</v>
      </c>
      <c r="S17" s="4">
        <v>0</v>
      </c>
      <c r="T17" s="4">
        <v>0</v>
      </c>
      <c r="U17" s="2">
        <f t="shared" si="0"/>
        <v>10</v>
      </c>
      <c r="V17" s="2" t="str">
        <f t="shared" si="1"/>
        <v>Зачет</v>
      </c>
      <c r="W17" s="2" t="str">
        <f t="shared" si="2"/>
        <v>4</v>
      </c>
    </row>
    <row r="18" spans="1:23" ht="13.5">
      <c r="A18" s="2">
        <f>'08.12'!A18</f>
        <v>17</v>
      </c>
      <c r="B18" s="3" t="str">
        <f>'08.12'!B18</f>
        <v>Иванов Иван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0</v>
      </c>
      <c r="P18" s="4">
        <v>2</v>
      </c>
      <c r="Q18" s="4">
        <v>0</v>
      </c>
      <c r="R18" s="4">
        <v>2</v>
      </c>
      <c r="S18" s="4">
        <v>0</v>
      </c>
      <c r="T18" s="4">
        <v>0</v>
      </c>
      <c r="U18" s="2">
        <f t="shared" si="0"/>
        <v>15</v>
      </c>
      <c r="V18" s="2" t="str">
        <f t="shared" si="1"/>
        <v>Зачет</v>
      </c>
      <c r="W18" s="2" t="str">
        <f t="shared" si="2"/>
        <v>5</v>
      </c>
    </row>
    <row r="19" spans="1:23" ht="13.5">
      <c r="A19" s="2">
        <f>'08.12'!A19</f>
        <v>18</v>
      </c>
      <c r="B19" s="3" t="str">
        <f>'08.12'!B19</f>
        <v>Иванов Иван</v>
      </c>
      <c r="C19" s="4">
        <v>1</v>
      </c>
      <c r="D19" s="4">
        <v>1</v>
      </c>
      <c r="E19" s="4">
        <v>1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0</v>
      </c>
      <c r="L19" s="4">
        <v>1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2</v>
      </c>
      <c r="S19" s="4">
        <v>0</v>
      </c>
      <c r="T19" s="4">
        <v>0</v>
      </c>
      <c r="U19" s="2">
        <f t="shared" si="0"/>
        <v>10</v>
      </c>
      <c r="V19" s="2" t="str">
        <f t="shared" si="1"/>
        <v>Зачет</v>
      </c>
      <c r="W19" s="2" t="str">
        <f t="shared" si="2"/>
        <v>4</v>
      </c>
    </row>
    <row r="20" spans="1:23" ht="13.5">
      <c r="A20" s="2">
        <f>'08.12'!A20</f>
        <v>19</v>
      </c>
      <c r="B20" s="3" t="str">
        <f>'08.12'!B20</f>
        <v>Иванов Иван</v>
      </c>
      <c r="C20" s="4">
        <v>1</v>
      </c>
      <c r="D20" s="4">
        <v>1</v>
      </c>
      <c r="E20" s="4">
        <v>0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2</v>
      </c>
      <c r="Q20" s="4">
        <v>0</v>
      </c>
      <c r="R20" s="4">
        <v>2</v>
      </c>
      <c r="S20" s="4">
        <v>0</v>
      </c>
      <c r="T20" s="4">
        <v>0</v>
      </c>
      <c r="U20" s="2">
        <f t="shared" si="0"/>
        <v>13</v>
      </c>
      <c r="V20" s="2" t="str">
        <f t="shared" si="1"/>
        <v>Зачет</v>
      </c>
      <c r="W20" s="2" t="str">
        <f t="shared" si="2"/>
        <v>5</v>
      </c>
    </row>
    <row r="21" spans="1:23" ht="13.5">
      <c r="A21" s="2">
        <f>'08.12'!A21</f>
        <v>20</v>
      </c>
      <c r="B21" s="3" t="str">
        <f>'08.12'!B21</f>
        <v>Иванов Иван</v>
      </c>
      <c r="C21" s="4">
        <v>1</v>
      </c>
      <c r="D21" s="4">
        <v>1</v>
      </c>
      <c r="E21" s="4">
        <v>1</v>
      </c>
      <c r="F21" s="4">
        <v>0</v>
      </c>
      <c r="G21" s="4">
        <v>1</v>
      </c>
      <c r="H21" s="4">
        <v>1</v>
      </c>
      <c r="I21" s="4">
        <v>1</v>
      </c>
      <c r="J21" s="4">
        <v>0</v>
      </c>
      <c r="K21" s="4">
        <v>0</v>
      </c>
      <c r="L21" s="4">
        <v>1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2">
        <f t="shared" si="0"/>
        <v>8</v>
      </c>
      <c r="V21" s="2" t="str">
        <f t="shared" si="1"/>
        <v>Зачет</v>
      </c>
      <c r="W21" s="2" t="str">
        <f t="shared" si="2"/>
        <v>3</v>
      </c>
    </row>
    <row r="22" spans="1:23" ht="13.5">
      <c r="A22" s="2">
        <f>'08.12'!A22</f>
        <v>21</v>
      </c>
      <c r="B22" s="3" t="str">
        <f>'08.12'!B22</f>
        <v>Иванов Иван</v>
      </c>
      <c r="C22" s="4">
        <v>1</v>
      </c>
      <c r="D22" s="4">
        <v>1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0</v>
      </c>
      <c r="K22" s="4">
        <v>1</v>
      </c>
      <c r="L22" s="4">
        <v>1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2</v>
      </c>
      <c r="S22" s="4">
        <v>0</v>
      </c>
      <c r="T22" s="4">
        <v>0</v>
      </c>
      <c r="U22" s="2">
        <f t="shared" si="0"/>
        <v>11</v>
      </c>
      <c r="V22" s="2" t="str">
        <f t="shared" si="1"/>
        <v>Зачет</v>
      </c>
      <c r="W22" s="2" t="str">
        <f t="shared" si="2"/>
        <v>4</v>
      </c>
    </row>
    <row r="23" spans="1:23" ht="13.5">
      <c r="A23" s="2">
        <f>'08.12'!A23</f>
        <v>22</v>
      </c>
      <c r="B23" s="3" t="str">
        <f>'08.12'!B23</f>
        <v>Иванов Иван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v>1</v>
      </c>
      <c r="P23" s="4">
        <v>2</v>
      </c>
      <c r="Q23" s="4">
        <v>0</v>
      </c>
      <c r="R23" s="4">
        <v>0</v>
      </c>
      <c r="S23" s="4">
        <v>0</v>
      </c>
      <c r="T23" s="4">
        <v>0</v>
      </c>
      <c r="U23" s="2">
        <f t="shared" si="0"/>
        <v>13</v>
      </c>
      <c r="V23" s="2" t="str">
        <f t="shared" si="1"/>
        <v>Зачет</v>
      </c>
      <c r="W23" s="2" t="str">
        <f t="shared" si="2"/>
        <v>5</v>
      </c>
    </row>
    <row r="24" spans="1:23" ht="13.5">
      <c r="A24" s="2">
        <f>'08.12'!A24</f>
        <v>23</v>
      </c>
      <c r="B24" s="3" t="str">
        <f>'08.12'!B24</f>
        <v>Иванов Иван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0</v>
      </c>
      <c r="P24" s="4">
        <v>2</v>
      </c>
      <c r="Q24" s="4">
        <v>0</v>
      </c>
      <c r="R24" s="4">
        <v>2</v>
      </c>
      <c r="S24" s="4">
        <v>0</v>
      </c>
      <c r="T24" s="4">
        <v>0</v>
      </c>
      <c r="U24" s="2">
        <f t="shared" si="0"/>
        <v>16</v>
      </c>
      <c r="V24" s="2" t="str">
        <f t="shared" si="1"/>
        <v>Зачет</v>
      </c>
      <c r="W24" s="2" t="str">
        <f t="shared" si="2"/>
        <v>5</v>
      </c>
    </row>
    <row r="25" spans="1:23" ht="13.5">
      <c r="A25" s="2">
        <f>'08.12'!A25</f>
        <v>24</v>
      </c>
      <c r="B25" s="3" t="str">
        <f>'08.12'!B25</f>
        <v>Иванов Иван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0</v>
      </c>
      <c r="K25" s="4">
        <v>1</v>
      </c>
      <c r="L25" s="4">
        <v>0</v>
      </c>
      <c r="M25" s="4">
        <v>1</v>
      </c>
      <c r="N25" s="4">
        <v>1</v>
      </c>
      <c r="O25" s="4">
        <v>0</v>
      </c>
      <c r="P25" s="4">
        <v>2</v>
      </c>
      <c r="Q25" s="4">
        <v>0</v>
      </c>
      <c r="R25" s="4">
        <v>0</v>
      </c>
      <c r="S25" s="4">
        <v>0</v>
      </c>
      <c r="T25" s="4">
        <v>0</v>
      </c>
      <c r="U25" s="2">
        <f t="shared" si="0"/>
        <v>12</v>
      </c>
      <c r="V25" s="2" t="str">
        <f t="shared" si="1"/>
        <v>Зачет</v>
      </c>
      <c r="W25" s="2" t="str">
        <f t="shared" si="2"/>
        <v>4</v>
      </c>
    </row>
    <row r="26" spans="1:23" ht="13.5">
      <c r="A26" s="2">
        <f>'08.12'!A26</f>
        <v>25</v>
      </c>
      <c r="B26" s="3" t="str">
        <f>'08.12'!B26</f>
        <v>Иванов Иван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v>0</v>
      </c>
      <c r="P26" s="4">
        <v>2</v>
      </c>
      <c r="Q26" s="4">
        <v>0</v>
      </c>
      <c r="R26" s="4">
        <v>1</v>
      </c>
      <c r="S26" s="4">
        <v>0</v>
      </c>
      <c r="T26" s="4">
        <v>0</v>
      </c>
      <c r="U26" s="2">
        <f t="shared" si="0"/>
        <v>12</v>
      </c>
      <c r="V26" s="2" t="str">
        <f t="shared" si="1"/>
        <v>Зачет</v>
      </c>
      <c r="W26" s="2" t="str">
        <f t="shared" si="2"/>
        <v>4</v>
      </c>
    </row>
    <row r="27" spans="1:23" ht="13.5">
      <c r="A27" s="2">
        <f>'08.12'!A27</f>
        <v>26</v>
      </c>
      <c r="B27" s="3" t="str">
        <f>'08.12'!B27</f>
        <v>Иванов Иван</v>
      </c>
      <c r="C27" s="4">
        <v>0</v>
      </c>
      <c r="D27" s="4">
        <v>1</v>
      </c>
      <c r="E27" s="4">
        <v>0</v>
      </c>
      <c r="F27" s="4">
        <v>1</v>
      </c>
      <c r="G27" s="4">
        <v>1</v>
      </c>
      <c r="H27" s="4">
        <v>1</v>
      </c>
      <c r="I27" s="4">
        <v>1</v>
      </c>
      <c r="J27" s="4">
        <v>0</v>
      </c>
      <c r="K27" s="4">
        <v>1</v>
      </c>
      <c r="L27" s="4">
        <v>0</v>
      </c>
      <c r="M27" s="4">
        <v>0</v>
      </c>
      <c r="N27" s="4">
        <v>1</v>
      </c>
      <c r="O27" s="4">
        <v>0</v>
      </c>
      <c r="P27" s="4">
        <v>1</v>
      </c>
      <c r="Q27" s="4">
        <v>0</v>
      </c>
      <c r="R27" s="4">
        <v>2</v>
      </c>
      <c r="S27" s="4">
        <v>0</v>
      </c>
      <c r="T27" s="4">
        <v>0</v>
      </c>
      <c r="U27" s="2">
        <f t="shared" si="0"/>
        <v>10</v>
      </c>
      <c r="V27" s="2" t="str">
        <f t="shared" si="1"/>
        <v>Зачет</v>
      </c>
      <c r="W27" s="2" t="str">
        <f t="shared" si="2"/>
        <v>4</v>
      </c>
    </row>
    <row r="28" spans="1:23" ht="13.5">
      <c r="A28" s="2">
        <f>'08.12'!A28</f>
        <v>27</v>
      </c>
      <c r="B28" s="3" t="str">
        <f>'08.12'!B28</f>
        <v>Иванов Иван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0</v>
      </c>
      <c r="M28" s="4">
        <v>1</v>
      </c>
      <c r="N28" s="4">
        <v>1</v>
      </c>
      <c r="O28" s="4">
        <v>0</v>
      </c>
      <c r="P28" s="4">
        <v>2</v>
      </c>
      <c r="Q28" s="4">
        <v>0</v>
      </c>
      <c r="R28" s="4">
        <v>2</v>
      </c>
      <c r="S28" s="4">
        <v>0</v>
      </c>
      <c r="T28" s="4">
        <v>0</v>
      </c>
      <c r="U28" s="2">
        <f t="shared" si="0"/>
        <v>15</v>
      </c>
      <c r="V28" s="2" t="str">
        <f t="shared" si="1"/>
        <v>Зачет</v>
      </c>
      <c r="W28" s="2" t="str">
        <f t="shared" si="2"/>
        <v>5</v>
      </c>
    </row>
    <row r="29" spans="1:23" ht="13.5">
      <c r="A29" s="2">
        <f>'08.12'!A29</f>
        <v>28</v>
      </c>
      <c r="B29" s="3" t="str">
        <f>'08.12'!B29</f>
        <v>Иванов Иван</v>
      </c>
      <c r="C29" s="4">
        <v>1</v>
      </c>
      <c r="D29" s="4">
        <v>1</v>
      </c>
      <c r="E29" s="4">
        <v>1</v>
      </c>
      <c r="F29" s="4">
        <v>1</v>
      </c>
      <c r="G29" s="4">
        <v>0</v>
      </c>
      <c r="H29" s="4">
        <v>1</v>
      </c>
      <c r="I29" s="4">
        <v>1</v>
      </c>
      <c r="J29" s="4">
        <v>0</v>
      </c>
      <c r="K29" s="4">
        <v>0</v>
      </c>
      <c r="L29" s="4">
        <v>1</v>
      </c>
      <c r="M29" s="4">
        <v>1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2">
        <f t="shared" si="0"/>
        <v>10</v>
      </c>
      <c r="V29" s="2" t="str">
        <f t="shared" si="1"/>
        <v>Зачет</v>
      </c>
      <c r="W29" s="2" t="str">
        <f t="shared" si="2"/>
        <v>4</v>
      </c>
    </row>
    <row r="30" spans="1:23" ht="13.5">
      <c r="A30" s="2">
        <f>'08.12'!A30</f>
        <v>29</v>
      </c>
      <c r="B30" s="3" t="str">
        <f>'08.12'!B30</f>
        <v>Иванов Иван</v>
      </c>
      <c r="C30" s="4">
        <v>1</v>
      </c>
      <c r="D30" s="4">
        <v>1</v>
      </c>
      <c r="E30" s="4">
        <v>0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0</v>
      </c>
      <c r="M30" s="4">
        <v>0</v>
      </c>
      <c r="N30" s="4">
        <v>1</v>
      </c>
      <c r="O30" s="4">
        <v>0</v>
      </c>
      <c r="P30" s="4">
        <v>2</v>
      </c>
      <c r="Q30" s="4">
        <v>0</v>
      </c>
      <c r="R30" s="4">
        <v>2</v>
      </c>
      <c r="S30" s="4">
        <v>0</v>
      </c>
      <c r="T30" s="4">
        <v>0</v>
      </c>
      <c r="U30" s="2">
        <f t="shared" si="0"/>
        <v>13</v>
      </c>
      <c r="V30" s="2" t="str">
        <f t="shared" si="1"/>
        <v>Зачет</v>
      </c>
      <c r="W30" s="2" t="str">
        <f t="shared" si="2"/>
        <v>5</v>
      </c>
    </row>
    <row r="31" spans="1:23" ht="13.5">
      <c r="A31" s="2">
        <f>'08.12'!A31</f>
        <v>30</v>
      </c>
      <c r="B31" s="3" t="str">
        <f>'08.12'!B31</f>
        <v>Иванов Иван</v>
      </c>
      <c r="C31" s="4">
        <v>1</v>
      </c>
      <c r="D31" s="4">
        <v>1</v>
      </c>
      <c r="E31" s="4">
        <v>1</v>
      </c>
      <c r="F31" s="4">
        <v>0</v>
      </c>
      <c r="G31" s="4">
        <v>1</v>
      </c>
      <c r="H31" s="4">
        <v>1</v>
      </c>
      <c r="I31" s="4">
        <v>1</v>
      </c>
      <c r="J31" s="4">
        <v>0</v>
      </c>
      <c r="K31" s="4">
        <v>0</v>
      </c>
      <c r="L31" s="4">
        <v>1</v>
      </c>
      <c r="M31" s="4">
        <v>1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2">
        <f t="shared" si="0"/>
        <v>8</v>
      </c>
      <c r="V31" s="2" t="str">
        <f t="shared" si="1"/>
        <v>Зачет</v>
      </c>
      <c r="W31" s="2" t="str">
        <f t="shared" si="2"/>
        <v>3</v>
      </c>
    </row>
    <row r="33" spans="2:21" s="1" customFormat="1" ht="13.5">
      <c r="B33" s="1" t="s">
        <v>25</v>
      </c>
      <c r="C33" s="1">
        <f>AVERAGE(C2:C31)*100</f>
        <v>93.33333333333333</v>
      </c>
      <c r="D33" s="1">
        <f aca="true" t="shared" si="3" ref="D33:N33">AVERAGE(D2:D31)*100</f>
        <v>96.66666666666667</v>
      </c>
      <c r="E33" s="1">
        <f t="shared" si="3"/>
        <v>80</v>
      </c>
      <c r="F33" s="1">
        <f t="shared" si="3"/>
        <v>93.33333333333333</v>
      </c>
      <c r="G33" s="1">
        <f t="shared" si="3"/>
        <v>93.33333333333333</v>
      </c>
      <c r="H33" s="1">
        <f t="shared" si="3"/>
        <v>96.66666666666667</v>
      </c>
      <c r="I33" s="1">
        <f t="shared" si="3"/>
        <v>100</v>
      </c>
      <c r="J33" s="1">
        <f t="shared" si="3"/>
        <v>26.666666666666668</v>
      </c>
      <c r="K33" s="1">
        <f t="shared" si="3"/>
        <v>80</v>
      </c>
      <c r="L33" s="1">
        <f t="shared" si="3"/>
        <v>50</v>
      </c>
      <c r="M33" s="1">
        <f t="shared" si="3"/>
        <v>40</v>
      </c>
      <c r="N33" s="1">
        <f t="shared" si="3"/>
        <v>73.33333333333333</v>
      </c>
      <c r="O33" s="1">
        <f>AVERAGE(O2:O31)*100/2</f>
        <v>6.666666666666667</v>
      </c>
      <c r="P33" s="1">
        <f>AVERAGE(P2:P31)*100/2</f>
        <v>61.66666666666667</v>
      </c>
      <c r="Q33" s="1">
        <f>AVERAGE(Q2:Q31)*100/3</f>
        <v>5.5555555555555545</v>
      </c>
      <c r="R33" s="1">
        <f>AVERAGE(R2:R31)*100/3</f>
        <v>37.77777777777778</v>
      </c>
      <c r="S33" s="1">
        <f>AVERAGE(S2:S31)*100/4</f>
        <v>0</v>
      </c>
      <c r="T33" s="1">
        <f>AVERAGE(T2:T31)*100/4</f>
        <v>0</v>
      </c>
      <c r="U33" s="25">
        <f>AVERAGE(U2:U31)</f>
        <v>11.9</v>
      </c>
    </row>
  </sheetData>
  <sheetProtection/>
  <conditionalFormatting sqref="C2:T31">
    <cfRule type="expression" priority="1" dxfId="7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Q14" sqref="Q14"/>
    </sheetView>
  </sheetViews>
  <sheetFormatPr defaultColWidth="4.7109375" defaultRowHeight="15"/>
  <cols>
    <col min="1" max="1" width="4.28125" style="6" customWidth="1"/>
    <col min="2" max="2" width="14.421875" style="7" customWidth="1"/>
    <col min="3" max="14" width="4.28125" style="6" customWidth="1"/>
    <col min="15" max="20" width="5.28125" style="6" customWidth="1"/>
    <col min="21" max="21" width="11.421875" style="6" bestFit="1" customWidth="1"/>
    <col min="22" max="22" width="8.57421875" style="6" customWidth="1"/>
    <col min="23" max="23" width="8.140625" style="6" customWidth="1"/>
    <col min="24" max="16384" width="4.7109375" style="6" customWidth="1"/>
  </cols>
  <sheetData>
    <row r="1" spans="1:23" s="12" customFormat="1" ht="13.5">
      <c r="A1" s="12" t="str">
        <f>'08.12'!A1</f>
        <v>№</v>
      </c>
      <c r="B1" s="12" t="str">
        <f>'08.12'!B1</f>
        <v>Фамилия, имя</v>
      </c>
      <c r="C1" s="12" t="str">
        <f>'08.12'!C1</f>
        <v>В1</v>
      </c>
      <c r="D1" s="12" t="str">
        <f>'08.12'!D1</f>
        <v>В2</v>
      </c>
      <c r="E1" s="12" t="str">
        <f>'08.12'!E1</f>
        <v>В3</v>
      </c>
      <c r="F1" s="12" t="str">
        <f>'08.12'!F1</f>
        <v>В4</v>
      </c>
      <c r="G1" s="12" t="str">
        <f>'08.12'!G1</f>
        <v>В5</v>
      </c>
      <c r="H1" s="12" t="str">
        <f>'08.12'!H1</f>
        <v>В6</v>
      </c>
      <c r="I1" s="12" t="str">
        <f>'08.12'!I1</f>
        <v>В7</v>
      </c>
      <c r="J1" s="12" t="str">
        <f>'08.12'!J1</f>
        <v>В8</v>
      </c>
      <c r="K1" s="12" t="str">
        <f>'08.12'!K1</f>
        <v>В9</v>
      </c>
      <c r="L1" s="12" t="str">
        <f>'08.12'!L1</f>
        <v>В10</v>
      </c>
      <c r="M1" s="12" t="str">
        <f>'08.12'!M1</f>
        <v>В11</v>
      </c>
      <c r="N1" s="12" t="str">
        <f>'08.12'!N1</f>
        <v>В12</v>
      </c>
      <c r="O1" s="12" t="str">
        <f>'08.12'!O1</f>
        <v>С1</v>
      </c>
      <c r="P1" s="12" t="str">
        <f>'08.12'!P1</f>
        <v>С2</v>
      </c>
      <c r="Q1" s="12" t="str">
        <f>'08.12'!Q1</f>
        <v>С3</v>
      </c>
      <c r="R1" s="12" t="str">
        <f>'08.12'!R1</f>
        <v>С4</v>
      </c>
      <c r="S1" s="12" t="str">
        <f>'08.12'!S1</f>
        <v>С5</v>
      </c>
      <c r="T1" s="12" t="str">
        <f>'08.12'!T1</f>
        <v>С6</v>
      </c>
      <c r="U1" s="12" t="str">
        <f>'08.12'!U1</f>
        <v>Всего</v>
      </c>
      <c r="V1" s="12" t="str">
        <f>'08.12'!V1</f>
        <v>Зачет</v>
      </c>
      <c r="W1" s="12" t="str">
        <f>'08.12'!W1</f>
        <v>Оценка</v>
      </c>
    </row>
    <row r="2" spans="1:23" ht="13.5">
      <c r="A2" s="6">
        <f>'08.12'!A2</f>
        <v>1</v>
      </c>
      <c r="B2" s="7" t="str">
        <f>'08.12'!B2</f>
        <v>Иванов Иван</v>
      </c>
      <c r="C2" s="6">
        <v>0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2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f>SUM(C2:T2)</f>
        <v>13</v>
      </c>
      <c r="V2" s="6" t="str">
        <f>IF(U2&gt;=5,"Зачет","Незачет")</f>
        <v>Зачет</v>
      </c>
      <c r="W2" s="6" t="str">
        <f>IF(U2&gt;=13,"5",IF(U2&gt;=10,"4",IF(U2&gt;=5,"3","2")))</f>
        <v>5</v>
      </c>
    </row>
    <row r="3" spans="1:23" ht="13.5">
      <c r="A3" s="6">
        <f>'08.12'!A3</f>
        <v>2</v>
      </c>
      <c r="B3" s="7" t="str">
        <f>'08.12'!B3</f>
        <v>Иванов Иван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0</v>
      </c>
      <c r="K3" s="4">
        <v>1</v>
      </c>
      <c r="L3" s="4">
        <v>0</v>
      </c>
      <c r="M3" s="4">
        <v>1</v>
      </c>
      <c r="N3" s="4">
        <v>1</v>
      </c>
      <c r="O3" s="4">
        <v>0</v>
      </c>
      <c r="P3" s="4">
        <v>2</v>
      </c>
      <c r="Q3" s="4">
        <v>0</v>
      </c>
      <c r="R3" s="4">
        <v>0</v>
      </c>
      <c r="S3" s="4">
        <v>0</v>
      </c>
      <c r="T3" s="4">
        <v>0</v>
      </c>
      <c r="U3" s="6">
        <f aca="true" t="shared" si="0" ref="U3:U31">SUM(C3:T3)</f>
        <v>12</v>
      </c>
      <c r="V3" s="6" t="str">
        <f aca="true" t="shared" si="1" ref="V3:V31">IF(U3&gt;=5,"Зачет","Незачет")</f>
        <v>Зачет</v>
      </c>
      <c r="W3" s="6" t="str">
        <f aca="true" t="shared" si="2" ref="W3:W31">IF(U3&gt;=13,"5",IF(U3&gt;=10,"4",IF(U3&gt;=5,"3","2")))</f>
        <v>4</v>
      </c>
    </row>
    <row r="4" spans="1:23" ht="13.5">
      <c r="A4" s="6">
        <f>'08.12'!A4</f>
        <v>3</v>
      </c>
      <c r="B4" s="7" t="str">
        <f>'08.12'!B4</f>
        <v>Иванов Иван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0</v>
      </c>
      <c r="M4" s="6">
        <v>0</v>
      </c>
      <c r="N4" s="6">
        <v>1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f t="shared" si="0"/>
        <v>10</v>
      </c>
      <c r="V4" s="6" t="str">
        <f t="shared" si="1"/>
        <v>Зачет</v>
      </c>
      <c r="W4" s="6" t="str">
        <f t="shared" si="2"/>
        <v>4</v>
      </c>
    </row>
    <row r="5" spans="1:23" ht="13.5">
      <c r="A5" s="6">
        <f>'08.12'!A5</f>
        <v>4</v>
      </c>
      <c r="B5" s="7" t="str">
        <f>'08.12'!B5</f>
        <v>Иванов Иван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0</v>
      </c>
      <c r="I5" s="4">
        <v>1</v>
      </c>
      <c r="J5" s="4">
        <v>1</v>
      </c>
      <c r="K5" s="4">
        <v>1</v>
      </c>
      <c r="L5" s="4">
        <v>1</v>
      </c>
      <c r="M5" s="4">
        <v>0</v>
      </c>
      <c r="N5" s="4">
        <v>1</v>
      </c>
      <c r="O5" s="4">
        <v>0</v>
      </c>
      <c r="P5" s="4">
        <v>2</v>
      </c>
      <c r="Q5" s="4">
        <v>1</v>
      </c>
      <c r="R5" s="4">
        <v>2</v>
      </c>
      <c r="S5" s="4">
        <v>0</v>
      </c>
      <c r="T5" s="4">
        <v>0</v>
      </c>
      <c r="U5" s="6">
        <f t="shared" si="0"/>
        <v>15</v>
      </c>
      <c r="V5" s="6" t="str">
        <f t="shared" si="1"/>
        <v>Зачет</v>
      </c>
      <c r="W5" s="6" t="str">
        <f t="shared" si="2"/>
        <v>5</v>
      </c>
    </row>
    <row r="6" spans="1:23" ht="13.5">
      <c r="A6" s="6">
        <f>'08.12'!A6</f>
        <v>5</v>
      </c>
      <c r="B6" s="7" t="str">
        <f>'08.12'!B6</f>
        <v>Иванов Иван</v>
      </c>
      <c r="C6" s="6">
        <v>1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2</v>
      </c>
      <c r="P6" s="6">
        <v>2</v>
      </c>
      <c r="Q6" s="6">
        <v>1</v>
      </c>
      <c r="R6" s="6">
        <v>1</v>
      </c>
      <c r="S6" s="6">
        <v>0</v>
      </c>
      <c r="T6" s="6">
        <v>0</v>
      </c>
      <c r="U6" s="6">
        <f t="shared" si="0"/>
        <v>18</v>
      </c>
      <c r="V6" s="6" t="str">
        <f t="shared" si="1"/>
        <v>Зачет</v>
      </c>
      <c r="W6" s="6" t="str">
        <f t="shared" si="2"/>
        <v>5</v>
      </c>
    </row>
    <row r="7" spans="1:23" ht="13.5">
      <c r="A7" s="6">
        <f>'08.12'!A7</f>
        <v>6</v>
      </c>
      <c r="B7" s="7" t="str">
        <f>'08.12'!B7</f>
        <v>Иванов Иван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0</v>
      </c>
      <c r="P7" s="6">
        <v>2</v>
      </c>
      <c r="Q7" s="6">
        <v>0</v>
      </c>
      <c r="R7" s="6">
        <v>0</v>
      </c>
      <c r="S7" s="6">
        <v>0</v>
      </c>
      <c r="T7" s="6">
        <v>0</v>
      </c>
      <c r="U7" s="6">
        <f t="shared" si="0"/>
        <v>14</v>
      </c>
      <c r="V7" s="6" t="str">
        <f t="shared" si="1"/>
        <v>Зачет</v>
      </c>
      <c r="W7" s="6" t="str">
        <f t="shared" si="2"/>
        <v>5</v>
      </c>
    </row>
    <row r="8" spans="1:23" ht="13.5">
      <c r="A8" s="6">
        <f>'08.12'!A8</f>
        <v>7</v>
      </c>
      <c r="B8" s="7" t="str">
        <f>'08.12'!B8</f>
        <v>Иванов Иван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6">
        <f t="shared" si="0"/>
        <v>9</v>
      </c>
      <c r="V8" s="6" t="str">
        <f t="shared" si="1"/>
        <v>Зачет</v>
      </c>
      <c r="W8" s="6" t="str">
        <f t="shared" si="2"/>
        <v>3</v>
      </c>
    </row>
    <row r="9" spans="1:23" ht="13.5">
      <c r="A9" s="6">
        <f>'08.12'!A9</f>
        <v>8</v>
      </c>
      <c r="B9" s="7" t="str">
        <f>'08.12'!B9</f>
        <v>Иванов Иван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2</v>
      </c>
      <c r="Q9" s="6">
        <v>1</v>
      </c>
      <c r="R9" s="6">
        <v>0</v>
      </c>
      <c r="S9" s="6">
        <v>0</v>
      </c>
      <c r="T9" s="6">
        <v>0</v>
      </c>
      <c r="U9" s="6">
        <f t="shared" si="0"/>
        <v>16</v>
      </c>
      <c r="V9" s="6" t="str">
        <f t="shared" si="1"/>
        <v>Зачет</v>
      </c>
      <c r="W9" s="6" t="str">
        <f t="shared" si="2"/>
        <v>5</v>
      </c>
    </row>
    <row r="10" spans="1:23" ht="13.5">
      <c r="A10" s="6">
        <f>'08.12'!A10</f>
        <v>9</v>
      </c>
      <c r="B10" s="7" t="str">
        <f>'08.12'!B10</f>
        <v>Иванов Иван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0</v>
      </c>
      <c r="I10" s="6">
        <v>1</v>
      </c>
      <c r="J10" s="6">
        <v>1</v>
      </c>
      <c r="K10" s="6">
        <v>0</v>
      </c>
      <c r="L10" s="6">
        <v>1</v>
      </c>
      <c r="M10" s="6">
        <v>1</v>
      </c>
      <c r="N10" s="6">
        <v>0</v>
      </c>
      <c r="O10" s="6">
        <v>1</v>
      </c>
      <c r="P10" s="6">
        <v>1</v>
      </c>
      <c r="Q10" s="6">
        <v>0</v>
      </c>
      <c r="R10" s="6">
        <v>0</v>
      </c>
      <c r="S10" s="6">
        <v>0</v>
      </c>
      <c r="T10" s="6">
        <v>0</v>
      </c>
      <c r="U10" s="6">
        <f t="shared" si="0"/>
        <v>11</v>
      </c>
      <c r="V10" s="6" t="str">
        <f t="shared" si="1"/>
        <v>Зачет</v>
      </c>
      <c r="W10" s="6" t="str">
        <f t="shared" si="2"/>
        <v>4</v>
      </c>
    </row>
    <row r="11" spans="1:23" ht="13.5">
      <c r="A11" s="6">
        <f>'08.12'!A11</f>
        <v>10</v>
      </c>
      <c r="B11" s="7" t="str">
        <f>'08.12'!B11</f>
        <v>Иванов Иван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2</v>
      </c>
      <c r="P11" s="6">
        <v>2</v>
      </c>
      <c r="Q11" s="6">
        <v>2</v>
      </c>
      <c r="R11" s="6">
        <v>2</v>
      </c>
      <c r="S11" s="6">
        <v>0</v>
      </c>
      <c r="T11" s="6">
        <v>0</v>
      </c>
      <c r="U11" s="6">
        <f t="shared" si="0"/>
        <v>20</v>
      </c>
      <c r="V11" s="6" t="str">
        <f t="shared" si="1"/>
        <v>Зачет</v>
      </c>
      <c r="W11" s="6" t="str">
        <f t="shared" si="2"/>
        <v>5</v>
      </c>
    </row>
    <row r="12" spans="1:23" ht="13.5">
      <c r="A12" s="6">
        <f>'08.12'!A12</f>
        <v>11</v>
      </c>
      <c r="B12" s="7" t="str">
        <f>'08.12'!B12</f>
        <v>Иванов Иван</v>
      </c>
      <c r="C12" s="6">
        <v>1</v>
      </c>
      <c r="D12" s="6">
        <v>1</v>
      </c>
      <c r="E12" s="6">
        <v>1</v>
      </c>
      <c r="F12" s="6">
        <v>1</v>
      </c>
      <c r="G12" s="6">
        <v>0</v>
      </c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0</v>
      </c>
      <c r="P12" s="6">
        <v>0</v>
      </c>
      <c r="Q12" s="6">
        <v>0</v>
      </c>
      <c r="R12" s="6">
        <v>1</v>
      </c>
      <c r="S12" s="6">
        <v>0</v>
      </c>
      <c r="T12" s="6">
        <v>0</v>
      </c>
      <c r="U12" s="6">
        <f t="shared" si="0"/>
        <v>12</v>
      </c>
      <c r="V12" s="6" t="str">
        <f t="shared" si="1"/>
        <v>Зачет</v>
      </c>
      <c r="W12" s="6" t="str">
        <f t="shared" si="2"/>
        <v>4</v>
      </c>
    </row>
    <row r="13" spans="1:23" ht="13.5">
      <c r="A13" s="6">
        <f>'08.12'!A13</f>
        <v>12</v>
      </c>
      <c r="B13" s="7" t="str">
        <f>'08.12'!B13</f>
        <v>Иванов Иван</v>
      </c>
      <c r="C13" s="6">
        <v>1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2</v>
      </c>
      <c r="P13" s="6">
        <v>2</v>
      </c>
      <c r="Q13" s="6">
        <v>2</v>
      </c>
      <c r="R13" s="6">
        <v>3</v>
      </c>
      <c r="S13" s="6">
        <v>0</v>
      </c>
      <c r="T13" s="6">
        <v>0</v>
      </c>
      <c r="U13" s="6">
        <f t="shared" si="0"/>
        <v>21</v>
      </c>
      <c r="V13" s="6" t="str">
        <f t="shared" si="1"/>
        <v>Зачет</v>
      </c>
      <c r="W13" s="6" t="str">
        <f t="shared" si="2"/>
        <v>5</v>
      </c>
    </row>
    <row r="14" spans="1:23" ht="13.5">
      <c r="A14" s="6">
        <f>'08.12'!A14</f>
        <v>13</v>
      </c>
      <c r="B14" s="7" t="str">
        <f>'08.12'!B14</f>
        <v>Иванов Иван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0</v>
      </c>
      <c r="P14" s="4">
        <v>2</v>
      </c>
      <c r="Q14" s="4">
        <v>0</v>
      </c>
      <c r="R14" s="4">
        <v>2</v>
      </c>
      <c r="S14" s="4">
        <v>0</v>
      </c>
      <c r="T14" s="4">
        <v>0</v>
      </c>
      <c r="U14" s="6">
        <f t="shared" si="0"/>
        <v>16</v>
      </c>
      <c r="V14" s="6" t="str">
        <f t="shared" si="1"/>
        <v>Зачет</v>
      </c>
      <c r="W14" s="6" t="str">
        <f t="shared" si="2"/>
        <v>5</v>
      </c>
    </row>
    <row r="15" spans="1:23" ht="13.5">
      <c r="A15" s="6">
        <f>'08.12'!A15</f>
        <v>14</v>
      </c>
      <c r="B15" s="7" t="str">
        <f>'08.12'!B15</f>
        <v>Иванов Иван</v>
      </c>
      <c r="C15" s="6">
        <v>1</v>
      </c>
      <c r="D15" s="6">
        <v>1</v>
      </c>
      <c r="E15" s="6">
        <v>1</v>
      </c>
      <c r="F15" s="6">
        <v>0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0</v>
      </c>
      <c r="N15" s="6">
        <v>1</v>
      </c>
      <c r="O15" s="6">
        <v>2</v>
      </c>
      <c r="P15" s="6">
        <v>0</v>
      </c>
      <c r="Q15" s="6">
        <v>2</v>
      </c>
      <c r="R15" s="6">
        <v>0</v>
      </c>
      <c r="S15" s="6">
        <v>0</v>
      </c>
      <c r="T15" s="6">
        <v>0</v>
      </c>
      <c r="U15" s="6">
        <f t="shared" si="0"/>
        <v>14</v>
      </c>
      <c r="V15" s="6" t="str">
        <f t="shared" si="1"/>
        <v>Зачет</v>
      </c>
      <c r="W15" s="6" t="str">
        <f t="shared" si="2"/>
        <v>5</v>
      </c>
    </row>
    <row r="16" spans="1:23" ht="13.5">
      <c r="A16" s="6">
        <f>'08.12'!A16</f>
        <v>15</v>
      </c>
      <c r="B16" s="7" t="str">
        <f>'08.12'!B16</f>
        <v>Иванов Иван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6">
        <f t="shared" si="0"/>
        <v>14</v>
      </c>
      <c r="V16" s="6" t="str">
        <f t="shared" si="1"/>
        <v>Зачет</v>
      </c>
      <c r="W16" s="6" t="str">
        <f t="shared" si="2"/>
        <v>5</v>
      </c>
    </row>
    <row r="17" spans="1:23" ht="13.5">
      <c r="A17" s="6">
        <f>'08.12'!A17</f>
        <v>16</v>
      </c>
      <c r="B17" s="7" t="str">
        <f>'08.12'!B17</f>
        <v>Иванов Иван</v>
      </c>
      <c r="C17" s="6">
        <v>1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0</v>
      </c>
      <c r="P17" s="6">
        <v>2</v>
      </c>
      <c r="Q17" s="6">
        <v>0</v>
      </c>
      <c r="R17" s="6">
        <v>0</v>
      </c>
      <c r="S17" s="6">
        <v>0</v>
      </c>
      <c r="T17" s="6">
        <v>0</v>
      </c>
      <c r="U17" s="6">
        <f t="shared" si="0"/>
        <v>14</v>
      </c>
      <c r="V17" s="6" t="str">
        <f t="shared" si="1"/>
        <v>Зачет</v>
      </c>
      <c r="W17" s="6" t="str">
        <f t="shared" si="2"/>
        <v>5</v>
      </c>
    </row>
    <row r="18" spans="1:23" ht="13.5">
      <c r="A18" s="6">
        <f>'08.12'!A18</f>
        <v>17</v>
      </c>
      <c r="B18" s="7" t="str">
        <f>'08.12'!B18</f>
        <v>Иванов Иван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2</v>
      </c>
      <c r="P18" s="6">
        <v>2</v>
      </c>
      <c r="Q18" s="6">
        <v>3</v>
      </c>
      <c r="R18" s="6">
        <v>0</v>
      </c>
      <c r="S18" s="6">
        <v>0</v>
      </c>
      <c r="T18" s="6">
        <v>1</v>
      </c>
      <c r="U18" s="6">
        <f t="shared" si="0"/>
        <v>20</v>
      </c>
      <c r="V18" s="6" t="str">
        <f t="shared" si="1"/>
        <v>Зачет</v>
      </c>
      <c r="W18" s="6" t="str">
        <f t="shared" si="2"/>
        <v>5</v>
      </c>
    </row>
    <row r="19" spans="1:23" ht="13.5">
      <c r="A19" s="6">
        <f>'08.12'!A19</f>
        <v>18</v>
      </c>
      <c r="B19" s="7" t="str">
        <f>'08.12'!B19</f>
        <v>Иванов Иван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0</v>
      </c>
      <c r="K19" s="6">
        <v>1</v>
      </c>
      <c r="L19" s="6">
        <v>1</v>
      </c>
      <c r="M19" s="6">
        <v>1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f t="shared" si="0"/>
        <v>10</v>
      </c>
      <c r="V19" s="6" t="str">
        <f t="shared" si="1"/>
        <v>Зачет</v>
      </c>
      <c r="W19" s="6" t="str">
        <f t="shared" si="2"/>
        <v>4</v>
      </c>
    </row>
    <row r="20" spans="1:23" ht="13.5">
      <c r="A20" s="6">
        <f>'08.12'!A20</f>
        <v>19</v>
      </c>
      <c r="B20" s="7" t="str">
        <f>'08.12'!B20</f>
        <v>Иванов Иван</v>
      </c>
      <c r="C20" s="4">
        <v>1</v>
      </c>
      <c r="D20" s="4">
        <v>1</v>
      </c>
      <c r="E20" s="4">
        <v>0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2</v>
      </c>
      <c r="Q20" s="4">
        <v>0</v>
      </c>
      <c r="R20" s="4">
        <v>2</v>
      </c>
      <c r="S20" s="4">
        <v>0</v>
      </c>
      <c r="T20" s="4">
        <v>0</v>
      </c>
      <c r="U20" s="6">
        <f t="shared" si="0"/>
        <v>13</v>
      </c>
      <c r="V20" s="6" t="str">
        <f t="shared" si="1"/>
        <v>Зачет</v>
      </c>
      <c r="W20" s="6" t="str">
        <f t="shared" si="2"/>
        <v>5</v>
      </c>
    </row>
    <row r="21" spans="1:23" ht="13.5">
      <c r="A21" s="6">
        <f>'08.12'!A21</f>
        <v>20</v>
      </c>
      <c r="B21" s="7" t="str">
        <f>'08.12'!B21</f>
        <v>Иванов Иван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1</v>
      </c>
      <c r="L21" s="6">
        <v>1</v>
      </c>
      <c r="M21" s="6">
        <v>1</v>
      </c>
      <c r="N21" s="6">
        <v>1</v>
      </c>
      <c r="O21" s="6">
        <v>0</v>
      </c>
      <c r="P21" s="6">
        <v>2</v>
      </c>
      <c r="Q21" s="6">
        <v>3</v>
      </c>
      <c r="R21" s="6">
        <v>3</v>
      </c>
      <c r="S21" s="6">
        <v>0</v>
      </c>
      <c r="T21" s="6">
        <v>0</v>
      </c>
      <c r="U21" s="6">
        <f t="shared" si="0"/>
        <v>20</v>
      </c>
      <c r="V21" s="6" t="str">
        <f t="shared" si="1"/>
        <v>Зачет</v>
      </c>
      <c r="W21" s="6" t="str">
        <f t="shared" si="2"/>
        <v>5</v>
      </c>
    </row>
    <row r="22" spans="1:23" ht="13.5">
      <c r="A22" s="6">
        <f>'08.12'!A22</f>
        <v>21</v>
      </c>
      <c r="B22" s="7" t="str">
        <f>'08.12'!B22</f>
        <v>Иванов Иван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0</v>
      </c>
      <c r="P22" s="6">
        <v>2</v>
      </c>
      <c r="Q22" s="6">
        <v>0</v>
      </c>
      <c r="R22" s="6">
        <v>0</v>
      </c>
      <c r="S22" s="6">
        <v>0</v>
      </c>
      <c r="T22" s="6">
        <v>0</v>
      </c>
      <c r="U22" s="6">
        <f t="shared" si="0"/>
        <v>14</v>
      </c>
      <c r="V22" s="6" t="str">
        <f t="shared" si="1"/>
        <v>Зачет</v>
      </c>
      <c r="W22" s="6" t="str">
        <f t="shared" si="2"/>
        <v>5</v>
      </c>
    </row>
    <row r="23" spans="1:23" ht="13.5">
      <c r="A23" s="6">
        <f>'08.12'!A23</f>
        <v>22</v>
      </c>
      <c r="B23" s="7" t="str">
        <f>'08.12'!B23</f>
        <v>Иванов Иван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0</v>
      </c>
      <c r="T23" s="4">
        <v>0</v>
      </c>
      <c r="U23" s="6">
        <f t="shared" si="0"/>
        <v>9</v>
      </c>
      <c r="V23" s="6" t="str">
        <f t="shared" si="1"/>
        <v>Зачет</v>
      </c>
      <c r="W23" s="6" t="str">
        <f t="shared" si="2"/>
        <v>3</v>
      </c>
    </row>
    <row r="24" spans="1:23" ht="13.5">
      <c r="A24" s="6">
        <f>'08.12'!A24</f>
        <v>23</v>
      </c>
      <c r="B24" s="7" t="str">
        <f>'08.12'!B24</f>
        <v>Иванов Иван</v>
      </c>
      <c r="C24" s="6">
        <v>1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2</v>
      </c>
      <c r="Q24" s="6">
        <v>1</v>
      </c>
      <c r="R24" s="6">
        <v>0</v>
      </c>
      <c r="S24" s="6">
        <v>0</v>
      </c>
      <c r="T24" s="6">
        <v>0</v>
      </c>
      <c r="U24" s="6">
        <f t="shared" si="0"/>
        <v>16</v>
      </c>
      <c r="V24" s="6" t="str">
        <f t="shared" si="1"/>
        <v>Зачет</v>
      </c>
      <c r="W24" s="6" t="str">
        <f t="shared" si="2"/>
        <v>5</v>
      </c>
    </row>
    <row r="25" spans="1:23" ht="13.5">
      <c r="A25" s="6">
        <f>'08.12'!A25</f>
        <v>24</v>
      </c>
      <c r="B25" s="7" t="str">
        <f>'08.12'!B25</f>
        <v>Иванов Иван</v>
      </c>
      <c r="C25" s="6">
        <v>1</v>
      </c>
      <c r="D25" s="6">
        <v>1</v>
      </c>
      <c r="E25" s="6">
        <v>1</v>
      </c>
      <c r="F25" s="6">
        <v>1</v>
      </c>
      <c r="G25" s="6">
        <v>1</v>
      </c>
      <c r="H25" s="6">
        <v>0</v>
      </c>
      <c r="I25" s="6">
        <v>1</v>
      </c>
      <c r="J25" s="6">
        <v>1</v>
      </c>
      <c r="K25" s="6">
        <v>0</v>
      </c>
      <c r="L25" s="6">
        <v>1</v>
      </c>
      <c r="M25" s="6">
        <v>1</v>
      </c>
      <c r="N25" s="6">
        <v>0</v>
      </c>
      <c r="O25" s="6">
        <v>1</v>
      </c>
      <c r="P25" s="6">
        <v>1</v>
      </c>
      <c r="Q25" s="6">
        <v>0</v>
      </c>
      <c r="R25" s="6">
        <v>0</v>
      </c>
      <c r="S25" s="6">
        <v>0</v>
      </c>
      <c r="T25" s="6">
        <v>0</v>
      </c>
      <c r="U25" s="6">
        <f t="shared" si="0"/>
        <v>11</v>
      </c>
      <c r="V25" s="6" t="str">
        <f t="shared" si="1"/>
        <v>Зачет</v>
      </c>
      <c r="W25" s="6" t="str">
        <f t="shared" si="2"/>
        <v>4</v>
      </c>
    </row>
    <row r="26" spans="1:23" ht="13.5">
      <c r="A26" s="6">
        <f>'08.12'!A26</f>
        <v>25</v>
      </c>
      <c r="B26" s="7" t="str">
        <f>'08.12'!B26</f>
        <v>Иванов Иван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2</v>
      </c>
      <c r="P26" s="6">
        <v>2</v>
      </c>
      <c r="Q26" s="6">
        <v>2</v>
      </c>
      <c r="R26" s="6">
        <v>2</v>
      </c>
      <c r="S26" s="6">
        <v>0</v>
      </c>
      <c r="T26" s="6">
        <v>0</v>
      </c>
      <c r="U26" s="6">
        <f t="shared" si="0"/>
        <v>20</v>
      </c>
      <c r="V26" s="6" t="str">
        <f t="shared" si="1"/>
        <v>Зачет</v>
      </c>
      <c r="W26" s="6" t="str">
        <f t="shared" si="2"/>
        <v>5</v>
      </c>
    </row>
    <row r="27" spans="1:23" ht="13.5">
      <c r="A27" s="6">
        <f>'08.12'!A27</f>
        <v>26</v>
      </c>
      <c r="B27" s="7" t="str">
        <f>'08.12'!B27</f>
        <v>Иванов Иван</v>
      </c>
      <c r="C27" s="6">
        <v>1</v>
      </c>
      <c r="D27" s="6">
        <v>1</v>
      </c>
      <c r="E27" s="6">
        <v>1</v>
      </c>
      <c r="F27" s="6">
        <v>1</v>
      </c>
      <c r="G27" s="6">
        <v>0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0</v>
      </c>
      <c r="P27" s="6">
        <v>0</v>
      </c>
      <c r="Q27" s="6">
        <v>0</v>
      </c>
      <c r="R27" s="6">
        <v>1</v>
      </c>
      <c r="S27" s="6">
        <v>0</v>
      </c>
      <c r="T27" s="6">
        <v>0</v>
      </c>
      <c r="U27" s="6">
        <f t="shared" si="0"/>
        <v>12</v>
      </c>
      <c r="V27" s="6" t="str">
        <f t="shared" si="1"/>
        <v>Зачет</v>
      </c>
      <c r="W27" s="6" t="str">
        <f t="shared" si="2"/>
        <v>4</v>
      </c>
    </row>
    <row r="28" spans="1:23" ht="13.5">
      <c r="A28" s="6">
        <f>'08.12'!A28</f>
        <v>27</v>
      </c>
      <c r="B28" s="7" t="str">
        <f>'08.12'!B28</f>
        <v>Иванов Иван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2</v>
      </c>
      <c r="P28" s="6">
        <v>2</v>
      </c>
      <c r="Q28" s="6">
        <v>2</v>
      </c>
      <c r="R28" s="6">
        <v>3</v>
      </c>
      <c r="S28" s="6">
        <v>0</v>
      </c>
      <c r="T28" s="6">
        <v>0</v>
      </c>
      <c r="U28" s="6">
        <f t="shared" si="0"/>
        <v>21</v>
      </c>
      <c r="V28" s="6" t="str">
        <f t="shared" si="1"/>
        <v>Зачет</v>
      </c>
      <c r="W28" s="6" t="str">
        <f t="shared" si="2"/>
        <v>5</v>
      </c>
    </row>
    <row r="29" spans="1:23" ht="13.5">
      <c r="A29" s="6">
        <f>'08.12'!A29</f>
        <v>28</v>
      </c>
      <c r="B29" s="7" t="str">
        <f>'08.12'!B29</f>
        <v>Иванов Иван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0</v>
      </c>
      <c r="P29" s="4">
        <v>2</v>
      </c>
      <c r="Q29" s="4">
        <v>0</v>
      </c>
      <c r="R29" s="4">
        <v>2</v>
      </c>
      <c r="S29" s="4">
        <v>0</v>
      </c>
      <c r="T29" s="4">
        <v>0</v>
      </c>
      <c r="U29" s="6">
        <f t="shared" si="0"/>
        <v>16</v>
      </c>
      <c r="V29" s="6" t="str">
        <f t="shared" si="1"/>
        <v>Зачет</v>
      </c>
      <c r="W29" s="6" t="str">
        <f t="shared" si="2"/>
        <v>5</v>
      </c>
    </row>
    <row r="30" spans="1:23" ht="13.5">
      <c r="A30" s="6">
        <f>'08.12'!A30</f>
        <v>29</v>
      </c>
      <c r="B30" s="7" t="str">
        <f>'08.12'!B30</f>
        <v>Иванов Иван</v>
      </c>
      <c r="C30" s="6">
        <v>1</v>
      </c>
      <c r="D30" s="6">
        <v>1</v>
      </c>
      <c r="E30" s="6">
        <v>1</v>
      </c>
      <c r="F30" s="6">
        <v>0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0</v>
      </c>
      <c r="N30" s="6">
        <v>1</v>
      </c>
      <c r="O30" s="6">
        <v>2</v>
      </c>
      <c r="P30" s="6">
        <v>0</v>
      </c>
      <c r="Q30" s="6">
        <v>2</v>
      </c>
      <c r="R30" s="6">
        <v>0</v>
      </c>
      <c r="S30" s="6">
        <v>0</v>
      </c>
      <c r="T30" s="6">
        <v>0</v>
      </c>
      <c r="U30" s="6">
        <f t="shared" si="0"/>
        <v>14</v>
      </c>
      <c r="V30" s="6" t="str">
        <f t="shared" si="1"/>
        <v>Зачет</v>
      </c>
      <c r="W30" s="6" t="str">
        <f t="shared" si="2"/>
        <v>5</v>
      </c>
    </row>
    <row r="31" spans="1:23" ht="13.5">
      <c r="A31" s="6">
        <f>'08.12'!A31</f>
        <v>30</v>
      </c>
      <c r="B31" s="7" t="str">
        <f>'08.12'!B31</f>
        <v>Иванов Иван</v>
      </c>
      <c r="C31" s="6">
        <v>1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0</v>
      </c>
      <c r="Q31" s="6">
        <v>0</v>
      </c>
      <c r="R31" s="6">
        <v>1</v>
      </c>
      <c r="S31" s="6">
        <v>0</v>
      </c>
      <c r="T31" s="6">
        <v>0</v>
      </c>
      <c r="U31" s="6">
        <f t="shared" si="0"/>
        <v>14</v>
      </c>
      <c r="V31" s="6" t="str">
        <f t="shared" si="1"/>
        <v>Зачет</v>
      </c>
      <c r="W31" s="6" t="str">
        <f t="shared" si="2"/>
        <v>5</v>
      </c>
    </row>
    <row r="33" spans="2:21" s="13" customFormat="1" ht="13.5">
      <c r="B33" s="1" t="s">
        <v>25</v>
      </c>
      <c r="C33" s="13">
        <f>AVERAGE(C2:C31)*100</f>
        <v>96.66666666666667</v>
      </c>
      <c r="D33" s="13">
        <f aca="true" t="shared" si="3" ref="D33:N33">AVERAGE(D2:D31)*100</f>
        <v>100</v>
      </c>
      <c r="E33" s="13">
        <f t="shared" si="3"/>
        <v>96.66666666666667</v>
      </c>
      <c r="F33" s="13">
        <f t="shared" si="3"/>
        <v>93.33333333333333</v>
      </c>
      <c r="G33" s="13">
        <f t="shared" si="3"/>
        <v>93.33333333333333</v>
      </c>
      <c r="H33" s="13">
        <f t="shared" si="3"/>
        <v>90</v>
      </c>
      <c r="I33" s="13">
        <f t="shared" si="3"/>
        <v>100</v>
      </c>
      <c r="J33" s="13">
        <f t="shared" si="3"/>
        <v>86.66666666666667</v>
      </c>
      <c r="K33" s="13">
        <f t="shared" si="3"/>
        <v>93.33333333333333</v>
      </c>
      <c r="L33" s="13">
        <f t="shared" si="3"/>
        <v>83.33333333333334</v>
      </c>
      <c r="M33" s="13">
        <f t="shared" si="3"/>
        <v>76.66666666666667</v>
      </c>
      <c r="N33" s="13">
        <f t="shared" si="3"/>
        <v>83.33333333333334</v>
      </c>
      <c r="O33" s="13">
        <f>AVERAGE(O2:O31)*100/2</f>
        <v>40</v>
      </c>
      <c r="P33" s="13">
        <f>AVERAGE(P2:P31)*100/2</f>
        <v>63.33333333333333</v>
      </c>
      <c r="Q33" s="13">
        <f>AVERAGE(Q2:Q31)*100/3</f>
        <v>24.444444444444443</v>
      </c>
      <c r="R33" s="13">
        <f>AVERAGE(R2:R31)*100/3</f>
        <v>28.88888888888889</v>
      </c>
      <c r="S33" s="13">
        <f>AVERAGE(S2:S31)*100/4</f>
        <v>0</v>
      </c>
      <c r="T33" s="13">
        <f>AVERAGE(T2:T31)*100/4</f>
        <v>0.8333333333333334</v>
      </c>
      <c r="U33" s="26">
        <f>AVERAGE(U2:U31)</f>
        <v>14.633333333333333</v>
      </c>
    </row>
  </sheetData>
  <sheetProtection/>
  <conditionalFormatting sqref="C3:T3 C5:T5 C8:T8 C14:T14 C20:T20 C23:T23 C29:T29">
    <cfRule type="expression" priority="1" dxfId="7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W33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4.28125" style="2" customWidth="1"/>
    <col min="2" max="2" width="14.421875" style="3" customWidth="1"/>
    <col min="3" max="14" width="4.28125" style="2" customWidth="1"/>
    <col min="15" max="20" width="5.28125" style="5" customWidth="1"/>
    <col min="21" max="21" width="9.140625" style="2" customWidth="1"/>
    <col min="22" max="22" width="9.421875" style="2" customWidth="1"/>
    <col min="23" max="23" width="8.57421875" style="2" customWidth="1"/>
    <col min="24" max="16384" width="9.140625" style="5" customWidth="1"/>
  </cols>
  <sheetData>
    <row r="1" spans="1:23" s="14" customFormat="1" ht="13.5">
      <c r="A1" s="14" t="str">
        <f>'08.12'!A1</f>
        <v>№</v>
      </c>
      <c r="B1" s="14" t="str">
        <f>'08.12'!B1</f>
        <v>Фамилия, имя</v>
      </c>
      <c r="C1" s="14" t="str">
        <f>'08.12'!C1</f>
        <v>В1</v>
      </c>
      <c r="D1" s="14" t="str">
        <f>'08.12'!D1</f>
        <v>В2</v>
      </c>
      <c r="E1" s="14" t="str">
        <f>'08.12'!E1</f>
        <v>В3</v>
      </c>
      <c r="F1" s="14" t="str">
        <f>'08.12'!F1</f>
        <v>В4</v>
      </c>
      <c r="G1" s="14" t="str">
        <f>'08.12'!G1</f>
        <v>В5</v>
      </c>
      <c r="H1" s="14" t="str">
        <f>'08.12'!H1</f>
        <v>В6</v>
      </c>
      <c r="I1" s="14" t="str">
        <f>'08.12'!I1</f>
        <v>В7</v>
      </c>
      <c r="J1" s="14" t="str">
        <f>'08.12'!J1</f>
        <v>В8</v>
      </c>
      <c r="K1" s="14" t="str">
        <f>'08.12'!K1</f>
        <v>В9</v>
      </c>
      <c r="L1" s="14" t="str">
        <f>'08.12'!L1</f>
        <v>В10</v>
      </c>
      <c r="M1" s="14" t="str">
        <f>'08.12'!M1</f>
        <v>В11</v>
      </c>
      <c r="N1" s="14" t="str">
        <f>'08.12'!N1</f>
        <v>В12</v>
      </c>
      <c r="O1" s="14" t="str">
        <f>'08.12'!O1</f>
        <v>С1</v>
      </c>
      <c r="P1" s="14" t="str">
        <f>'08.12'!P1</f>
        <v>С2</v>
      </c>
      <c r="Q1" s="14" t="str">
        <f>'08.12'!Q1</f>
        <v>С3</v>
      </c>
      <c r="R1" s="14" t="str">
        <f>'08.12'!R1</f>
        <v>С4</v>
      </c>
      <c r="S1" s="14" t="str">
        <f>'08.12'!S1</f>
        <v>С5</v>
      </c>
      <c r="T1" s="14" t="str">
        <f>'08.12'!T1</f>
        <v>С6</v>
      </c>
      <c r="U1" s="14" t="str">
        <f>'08.12'!U1</f>
        <v>Всего</v>
      </c>
      <c r="V1" s="14" t="str">
        <f>'08.12'!V1</f>
        <v>Зачет</v>
      </c>
      <c r="W1" s="14" t="str">
        <f>'08.12'!W1</f>
        <v>Оценка</v>
      </c>
    </row>
    <row r="2" spans="1:23" ht="13.5">
      <c r="A2" s="2">
        <f>'08.12'!A2</f>
        <v>1</v>
      </c>
      <c r="B2" s="3" t="str">
        <f>'08.12'!B2</f>
        <v>Иванов Иван</v>
      </c>
      <c r="C2" s="6">
        <v>0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v>1</v>
      </c>
      <c r="O2" s="6">
        <v>2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2">
        <f>SUM(C2:T2)</f>
        <v>13</v>
      </c>
      <c r="V2" s="2" t="str">
        <f aca="true" t="shared" si="0" ref="V2:V31">IF(U2&gt;=5,"Зачет","Незачет")</f>
        <v>Зачет</v>
      </c>
      <c r="W2" s="2" t="str">
        <f>IF(U2&gt;=13,"5",IF(U2&gt;=10,"4",IF(U2&gt;=5,"3","2")))</f>
        <v>5</v>
      </c>
    </row>
    <row r="3" spans="1:23" ht="13.5">
      <c r="A3" s="2">
        <f>'08.12'!A3</f>
        <v>2</v>
      </c>
      <c r="B3" s="3" t="str">
        <f>'08.12'!B3</f>
        <v>Иванов Иван</v>
      </c>
      <c r="C3" s="9">
        <v>1</v>
      </c>
      <c r="D3" s="9">
        <v>1</v>
      </c>
      <c r="E3" s="9">
        <v>1</v>
      </c>
      <c r="F3" s="9">
        <v>0</v>
      </c>
      <c r="G3" s="9">
        <v>1</v>
      </c>
      <c r="H3" s="9">
        <v>1</v>
      </c>
      <c r="I3" s="9">
        <v>1</v>
      </c>
      <c r="J3" s="9">
        <v>1</v>
      </c>
      <c r="K3" s="9">
        <v>0</v>
      </c>
      <c r="L3" s="9">
        <v>1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2">
        <f aca="true" t="shared" si="1" ref="U3:U31">SUM(C3:T3)</f>
        <v>8</v>
      </c>
      <c r="V3" s="2" t="str">
        <f t="shared" si="0"/>
        <v>Зачет</v>
      </c>
      <c r="W3" s="2" t="str">
        <f aca="true" t="shared" si="2" ref="W3:W31">IF(U3&gt;=13,"5",IF(U3&gt;=10,"4",IF(U3&gt;=5,"3","2")))</f>
        <v>3</v>
      </c>
    </row>
    <row r="4" spans="1:23" ht="13.5">
      <c r="A4" s="2">
        <f>'08.12'!A4</f>
        <v>3</v>
      </c>
      <c r="B4" s="3" t="str">
        <f>'08.12'!B4</f>
        <v>Иванов Иван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2">
        <f t="shared" si="1"/>
        <v>12</v>
      </c>
      <c r="V4" s="2" t="str">
        <f t="shared" si="0"/>
        <v>Зачет</v>
      </c>
      <c r="W4" s="2" t="str">
        <f t="shared" si="2"/>
        <v>4</v>
      </c>
    </row>
    <row r="5" spans="1:23" ht="13.5">
      <c r="A5" s="2">
        <f>'08.12'!A5</f>
        <v>4</v>
      </c>
      <c r="B5" s="3" t="str">
        <f>'08.12'!B5</f>
        <v>Иванов Иван</v>
      </c>
      <c r="C5" s="9">
        <v>0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2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2">
        <f t="shared" si="1"/>
        <v>13</v>
      </c>
      <c r="V5" s="2" t="str">
        <f t="shared" si="0"/>
        <v>Зачет</v>
      </c>
      <c r="W5" s="2" t="str">
        <f t="shared" si="2"/>
        <v>5</v>
      </c>
    </row>
    <row r="6" spans="1:23" ht="13.5">
      <c r="A6" s="2">
        <f>'08.12'!A6</f>
        <v>5</v>
      </c>
      <c r="B6" s="3" t="str">
        <f>'08.12'!B6</f>
        <v>Иванов Иван</v>
      </c>
      <c r="C6" s="9">
        <v>0</v>
      </c>
      <c r="D6" s="9">
        <v>1</v>
      </c>
      <c r="E6" s="9">
        <v>1</v>
      </c>
      <c r="F6" s="9">
        <v>1</v>
      </c>
      <c r="G6" s="9">
        <v>1</v>
      </c>
      <c r="H6" s="9">
        <v>0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0</v>
      </c>
      <c r="Q6" s="9">
        <v>0</v>
      </c>
      <c r="R6" s="9">
        <v>3</v>
      </c>
      <c r="S6" s="9">
        <v>0</v>
      </c>
      <c r="T6" s="9">
        <v>0</v>
      </c>
      <c r="U6" s="2">
        <f t="shared" si="1"/>
        <v>14</v>
      </c>
      <c r="V6" s="2" t="str">
        <f t="shared" si="0"/>
        <v>Зачет</v>
      </c>
      <c r="W6" s="2" t="str">
        <f t="shared" si="2"/>
        <v>5</v>
      </c>
    </row>
    <row r="7" spans="1:23" ht="13.5">
      <c r="A7" s="2">
        <f>'08.12'!A7</f>
        <v>6</v>
      </c>
      <c r="B7" s="3" t="str">
        <f>'08.12'!B7</f>
        <v>Иванов Иван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0</v>
      </c>
      <c r="Q7" s="9">
        <v>0</v>
      </c>
      <c r="R7" s="9">
        <v>2</v>
      </c>
      <c r="S7" s="9">
        <v>0</v>
      </c>
      <c r="T7" s="9">
        <v>0</v>
      </c>
      <c r="U7" s="2">
        <f t="shared" si="1"/>
        <v>15</v>
      </c>
      <c r="V7" s="2" t="str">
        <f t="shared" si="0"/>
        <v>Зачет</v>
      </c>
      <c r="W7" s="2" t="str">
        <f t="shared" si="2"/>
        <v>5</v>
      </c>
    </row>
    <row r="8" spans="1:23" ht="13.5">
      <c r="A8" s="2">
        <f>'08.12'!A8</f>
        <v>7</v>
      </c>
      <c r="B8" s="3" t="str">
        <f>'08.12'!B8</f>
        <v>Иванов Иван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2">
        <f t="shared" si="1"/>
        <v>9</v>
      </c>
      <c r="V8" s="2" t="str">
        <f t="shared" si="0"/>
        <v>Зачет</v>
      </c>
      <c r="W8" s="2" t="str">
        <f t="shared" si="2"/>
        <v>3</v>
      </c>
    </row>
    <row r="9" spans="1:23" ht="13.5">
      <c r="A9" s="2">
        <f>'08.12'!A9</f>
        <v>8</v>
      </c>
      <c r="B9" s="3" t="str">
        <f>'08.12'!B9</f>
        <v>Иванов Иван</v>
      </c>
      <c r="C9" s="6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2</v>
      </c>
      <c r="Q9" s="6">
        <v>1</v>
      </c>
      <c r="R9" s="6">
        <v>0</v>
      </c>
      <c r="S9" s="6">
        <v>0</v>
      </c>
      <c r="T9" s="6">
        <v>0</v>
      </c>
      <c r="U9" s="2">
        <f t="shared" si="1"/>
        <v>16</v>
      </c>
      <c r="V9" s="2" t="str">
        <f t="shared" si="0"/>
        <v>Зачет</v>
      </c>
      <c r="W9" s="2" t="str">
        <f t="shared" si="2"/>
        <v>5</v>
      </c>
    </row>
    <row r="10" spans="1:23" ht="13.5">
      <c r="A10" s="2">
        <f>'08.12'!A10</f>
        <v>9</v>
      </c>
      <c r="B10" s="3" t="str">
        <f>'08.12'!B10</f>
        <v>Иванов Иван</v>
      </c>
      <c r="C10" s="9">
        <v>1</v>
      </c>
      <c r="D10" s="9">
        <v>1</v>
      </c>
      <c r="E10" s="9">
        <v>1</v>
      </c>
      <c r="F10" s="9">
        <v>0</v>
      </c>
      <c r="G10" s="9">
        <v>0</v>
      </c>
      <c r="H10" s="9">
        <v>1</v>
      </c>
      <c r="I10" s="9">
        <v>0</v>
      </c>
      <c r="J10" s="9">
        <v>1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2">
        <f t="shared" si="1"/>
        <v>5</v>
      </c>
      <c r="V10" s="2" t="str">
        <f t="shared" si="0"/>
        <v>Зачет</v>
      </c>
      <c r="W10" s="2" t="str">
        <f t="shared" si="2"/>
        <v>3</v>
      </c>
    </row>
    <row r="11" spans="1:23" ht="13.5">
      <c r="A11" s="2">
        <f>'08.12'!A11</f>
        <v>10</v>
      </c>
      <c r="B11" s="3" t="str">
        <f>'08.12'!B11</f>
        <v>Иванов Иван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>
        <v>1</v>
      </c>
      <c r="N11" s="9">
        <v>1</v>
      </c>
      <c r="O11" s="9">
        <v>2</v>
      </c>
      <c r="P11" s="9">
        <v>2</v>
      </c>
      <c r="Q11" s="9">
        <v>3</v>
      </c>
      <c r="R11" s="9">
        <v>3</v>
      </c>
      <c r="S11" s="9">
        <v>0</v>
      </c>
      <c r="T11" s="9">
        <v>0</v>
      </c>
      <c r="U11" s="2">
        <f t="shared" si="1"/>
        <v>22</v>
      </c>
      <c r="V11" s="2" t="str">
        <f t="shared" si="0"/>
        <v>Зачет</v>
      </c>
      <c r="W11" s="2" t="str">
        <f t="shared" si="2"/>
        <v>5</v>
      </c>
    </row>
    <row r="12" spans="1:23" ht="13.5">
      <c r="A12" s="2">
        <f>'08.12'!A12</f>
        <v>11</v>
      </c>
      <c r="B12" s="3" t="str">
        <f>'08.12'!B12</f>
        <v>Иванов Иван</v>
      </c>
      <c r="C12" s="9">
        <v>1</v>
      </c>
      <c r="D12" s="9">
        <v>1</v>
      </c>
      <c r="E12" s="9">
        <v>1</v>
      </c>
      <c r="F12" s="9">
        <v>1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1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2">
        <f t="shared" si="1"/>
        <v>6</v>
      </c>
      <c r="V12" s="2" t="str">
        <f t="shared" si="0"/>
        <v>Зачет</v>
      </c>
      <c r="W12" s="2" t="str">
        <f t="shared" si="2"/>
        <v>3</v>
      </c>
    </row>
    <row r="13" spans="1:23" ht="13.5">
      <c r="A13" s="2">
        <f>'08.12'!A13</f>
        <v>12</v>
      </c>
      <c r="B13" s="3" t="str">
        <f>'08.12'!B13</f>
        <v>Иванов Иван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>
        <v>1</v>
      </c>
      <c r="K13" s="9">
        <v>1</v>
      </c>
      <c r="L13" s="9">
        <v>1</v>
      </c>
      <c r="M13" s="9">
        <v>1</v>
      </c>
      <c r="N13" s="9">
        <v>1</v>
      </c>
      <c r="O13" s="9">
        <v>2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2">
        <f t="shared" si="1"/>
        <v>14</v>
      </c>
      <c r="V13" s="2" t="str">
        <f t="shared" si="0"/>
        <v>Зачет</v>
      </c>
      <c r="W13" s="2" t="str">
        <f t="shared" si="2"/>
        <v>5</v>
      </c>
    </row>
    <row r="14" spans="1:23" ht="13.5">
      <c r="A14" s="2">
        <f>'08.12'!A14</f>
        <v>13</v>
      </c>
      <c r="B14" s="3" t="str">
        <f>'08.12'!B14</f>
        <v>Иванов Иван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0</v>
      </c>
      <c r="K14" s="9">
        <v>1</v>
      </c>
      <c r="L14" s="9">
        <v>1</v>
      </c>
      <c r="M14" s="9">
        <v>1</v>
      </c>
      <c r="N14" s="9">
        <v>1</v>
      </c>
      <c r="O14" s="9">
        <v>2</v>
      </c>
      <c r="P14" s="9">
        <v>2</v>
      </c>
      <c r="Q14" s="9">
        <v>0</v>
      </c>
      <c r="R14" s="9">
        <v>2</v>
      </c>
      <c r="S14" s="9">
        <v>0</v>
      </c>
      <c r="T14" s="9">
        <v>0</v>
      </c>
      <c r="U14" s="2">
        <f t="shared" si="1"/>
        <v>17</v>
      </c>
      <c r="V14" s="2" t="str">
        <f t="shared" si="0"/>
        <v>Зачет</v>
      </c>
      <c r="W14" s="2" t="str">
        <f t="shared" si="2"/>
        <v>5</v>
      </c>
    </row>
    <row r="15" spans="1:23" ht="13.5">
      <c r="A15" s="2">
        <f>'08.12'!A15</f>
        <v>14</v>
      </c>
      <c r="B15" s="3" t="str">
        <f>'08.12'!B15</f>
        <v>Иванов Иван</v>
      </c>
      <c r="C15" s="6">
        <v>1</v>
      </c>
      <c r="D15" s="6">
        <v>1</v>
      </c>
      <c r="E15" s="6">
        <v>1</v>
      </c>
      <c r="F15" s="6">
        <v>0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0</v>
      </c>
      <c r="N15" s="6">
        <v>1</v>
      </c>
      <c r="O15" s="6">
        <v>2</v>
      </c>
      <c r="P15" s="6">
        <v>0</v>
      </c>
      <c r="Q15" s="6">
        <v>2</v>
      </c>
      <c r="R15" s="6">
        <v>0</v>
      </c>
      <c r="S15" s="6">
        <v>0</v>
      </c>
      <c r="T15" s="6">
        <v>0</v>
      </c>
      <c r="U15" s="2">
        <f t="shared" si="1"/>
        <v>14</v>
      </c>
      <c r="V15" s="2" t="str">
        <f t="shared" si="0"/>
        <v>Зачет</v>
      </c>
      <c r="W15" s="2" t="str">
        <f t="shared" si="2"/>
        <v>5</v>
      </c>
    </row>
    <row r="16" spans="1:23" ht="13.5">
      <c r="A16" s="2">
        <f>'08.12'!A16</f>
        <v>15</v>
      </c>
      <c r="B16" s="3" t="str">
        <f>'08.12'!B16</f>
        <v>Иванов Иван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>
        <v>1</v>
      </c>
      <c r="P16" s="6">
        <v>0</v>
      </c>
      <c r="Q16" s="6">
        <v>0</v>
      </c>
      <c r="R16" s="6">
        <v>1</v>
      </c>
      <c r="S16" s="6">
        <v>0</v>
      </c>
      <c r="T16" s="6">
        <v>0</v>
      </c>
      <c r="U16" s="2">
        <f t="shared" si="1"/>
        <v>14</v>
      </c>
      <c r="V16" s="2" t="str">
        <f t="shared" si="0"/>
        <v>Зачет</v>
      </c>
      <c r="W16" s="2" t="str">
        <f t="shared" si="2"/>
        <v>5</v>
      </c>
    </row>
    <row r="17" spans="1:23" ht="13.5">
      <c r="A17" s="2">
        <f>'08.12'!A17</f>
        <v>16</v>
      </c>
      <c r="B17" s="3" t="str">
        <f>'08.12'!B17</f>
        <v>Иванов Иван</v>
      </c>
      <c r="C17" s="9">
        <v>1</v>
      </c>
      <c r="D17" s="9">
        <v>1</v>
      </c>
      <c r="E17" s="9">
        <v>1</v>
      </c>
      <c r="F17" s="9">
        <v>0</v>
      </c>
      <c r="G17" s="9">
        <v>1</v>
      </c>
      <c r="H17" s="9">
        <v>1</v>
      </c>
      <c r="I17" s="9">
        <v>0</v>
      </c>
      <c r="J17" s="9">
        <v>1</v>
      </c>
      <c r="K17" s="9">
        <v>1</v>
      </c>
      <c r="L17" s="9">
        <v>1</v>
      </c>
      <c r="M17" s="9">
        <v>0</v>
      </c>
      <c r="N17" s="9">
        <v>0</v>
      </c>
      <c r="O17" s="9">
        <v>0</v>
      </c>
      <c r="P17" s="9">
        <v>2</v>
      </c>
      <c r="Q17" s="9">
        <v>0</v>
      </c>
      <c r="R17" s="9">
        <v>2</v>
      </c>
      <c r="S17" s="9">
        <v>0</v>
      </c>
      <c r="T17" s="9">
        <v>0</v>
      </c>
      <c r="U17" s="2">
        <f t="shared" si="1"/>
        <v>12</v>
      </c>
      <c r="V17" s="2" t="str">
        <f t="shared" si="0"/>
        <v>Зачет</v>
      </c>
      <c r="W17" s="2" t="str">
        <f t="shared" si="2"/>
        <v>4</v>
      </c>
    </row>
    <row r="18" spans="1:23" ht="13.5">
      <c r="A18" s="2">
        <f>'08.12'!A18</f>
        <v>17</v>
      </c>
      <c r="B18" s="3" t="str">
        <f>'08.12'!B18</f>
        <v>Иванов Иван</v>
      </c>
      <c r="C18" s="6">
        <v>1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2</v>
      </c>
      <c r="P18" s="6">
        <v>2</v>
      </c>
      <c r="Q18" s="6">
        <v>3</v>
      </c>
      <c r="R18" s="6">
        <v>0</v>
      </c>
      <c r="S18" s="6">
        <v>0</v>
      </c>
      <c r="T18" s="6">
        <v>1</v>
      </c>
      <c r="U18" s="2">
        <f t="shared" si="1"/>
        <v>20</v>
      </c>
      <c r="V18" s="2" t="str">
        <f t="shared" si="0"/>
        <v>Зачет</v>
      </c>
      <c r="W18" s="2" t="str">
        <f t="shared" si="2"/>
        <v>5</v>
      </c>
    </row>
    <row r="19" spans="1:23" ht="13.5">
      <c r="A19" s="2">
        <f>'08.12'!A19</f>
        <v>18</v>
      </c>
      <c r="B19" s="3" t="str">
        <f>'08.12'!B19</f>
        <v>Иванов Иван</v>
      </c>
      <c r="C19" s="9">
        <v>1</v>
      </c>
      <c r="D19" s="9">
        <v>1</v>
      </c>
      <c r="E19" s="9">
        <v>1</v>
      </c>
      <c r="F19" s="9">
        <v>0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0</v>
      </c>
      <c r="N19" s="9">
        <v>0</v>
      </c>
      <c r="O19" s="9">
        <v>0</v>
      </c>
      <c r="P19" s="9">
        <v>0</v>
      </c>
      <c r="Q19" s="9">
        <v>1</v>
      </c>
      <c r="R19" s="9">
        <v>0</v>
      </c>
      <c r="S19" s="9">
        <v>0</v>
      </c>
      <c r="T19" s="9">
        <v>0</v>
      </c>
      <c r="U19" s="2">
        <f t="shared" si="1"/>
        <v>10</v>
      </c>
      <c r="V19" s="2" t="str">
        <f t="shared" si="0"/>
        <v>Зачет</v>
      </c>
      <c r="W19" s="2" t="str">
        <f t="shared" si="2"/>
        <v>4</v>
      </c>
    </row>
    <row r="20" spans="1:23" ht="13.5">
      <c r="A20" s="2">
        <f>'08.12'!A20</f>
        <v>19</v>
      </c>
      <c r="B20" s="3" t="str">
        <f>'08.12'!B20</f>
        <v>Иванов Иван</v>
      </c>
      <c r="C20" s="4">
        <v>1</v>
      </c>
      <c r="D20" s="4">
        <v>1</v>
      </c>
      <c r="E20" s="4">
        <v>0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</v>
      </c>
      <c r="N20" s="4">
        <v>1</v>
      </c>
      <c r="O20" s="4">
        <v>0</v>
      </c>
      <c r="P20" s="4">
        <v>2</v>
      </c>
      <c r="Q20" s="4">
        <v>0</v>
      </c>
      <c r="R20" s="4">
        <v>2</v>
      </c>
      <c r="S20" s="4">
        <v>0</v>
      </c>
      <c r="T20" s="4">
        <v>0</v>
      </c>
      <c r="U20" s="2">
        <f t="shared" si="1"/>
        <v>13</v>
      </c>
      <c r="V20" s="2" t="str">
        <f t="shared" si="0"/>
        <v>Зачет</v>
      </c>
      <c r="W20" s="2" t="str">
        <f t="shared" si="2"/>
        <v>5</v>
      </c>
    </row>
    <row r="21" spans="1:23" ht="13.5">
      <c r="A21" s="2">
        <f>'08.12'!A21</f>
        <v>20</v>
      </c>
      <c r="B21" s="3" t="str">
        <f>'08.12'!B21</f>
        <v>Иванов Иван</v>
      </c>
      <c r="C21" s="9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  <c r="L21" s="9">
        <v>1</v>
      </c>
      <c r="M21" s="9">
        <v>1</v>
      </c>
      <c r="N21" s="9">
        <v>1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2">
        <f t="shared" si="1"/>
        <v>12</v>
      </c>
      <c r="V21" s="2" t="str">
        <f t="shared" si="0"/>
        <v>Зачет</v>
      </c>
      <c r="W21" s="2" t="str">
        <f t="shared" si="2"/>
        <v>4</v>
      </c>
    </row>
    <row r="22" spans="1:23" ht="13.5">
      <c r="A22" s="2">
        <f>'08.12'!A22</f>
        <v>21</v>
      </c>
      <c r="B22" s="3" t="str">
        <f>'08.12'!B22</f>
        <v>Иванов Иван</v>
      </c>
      <c r="C22" s="9">
        <v>0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2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2">
        <f t="shared" si="1"/>
        <v>13</v>
      </c>
      <c r="V22" s="2" t="str">
        <f t="shared" si="0"/>
        <v>Зачет</v>
      </c>
      <c r="W22" s="2" t="str">
        <f t="shared" si="2"/>
        <v>5</v>
      </c>
    </row>
    <row r="23" spans="1:23" ht="13.5">
      <c r="A23" s="2">
        <f>'08.12'!A23</f>
        <v>22</v>
      </c>
      <c r="B23" s="3" t="str">
        <f>'08.12'!B23</f>
        <v>Иванов Иван</v>
      </c>
      <c r="C23" s="9">
        <v>0</v>
      </c>
      <c r="D23" s="9">
        <v>1</v>
      </c>
      <c r="E23" s="9">
        <v>1</v>
      </c>
      <c r="F23" s="9">
        <v>1</v>
      </c>
      <c r="G23" s="9">
        <v>1</v>
      </c>
      <c r="H23" s="9">
        <v>0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9">
        <v>1</v>
      </c>
      <c r="O23" s="9">
        <v>1</v>
      </c>
      <c r="P23" s="9">
        <v>0</v>
      </c>
      <c r="Q23" s="9">
        <v>0</v>
      </c>
      <c r="R23" s="9">
        <v>3</v>
      </c>
      <c r="S23" s="9">
        <v>0</v>
      </c>
      <c r="T23" s="9">
        <v>0</v>
      </c>
      <c r="U23" s="2">
        <f t="shared" si="1"/>
        <v>14</v>
      </c>
      <c r="V23" s="2" t="str">
        <f t="shared" si="0"/>
        <v>Зачет</v>
      </c>
      <c r="W23" s="2" t="str">
        <f t="shared" si="2"/>
        <v>5</v>
      </c>
    </row>
    <row r="24" spans="1:23" ht="13.5">
      <c r="A24" s="2">
        <f>'08.12'!A24</f>
        <v>23</v>
      </c>
      <c r="B24" s="3" t="str">
        <f>'08.12'!B24</f>
        <v>Иванов Иван</v>
      </c>
      <c r="C24" s="9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1</v>
      </c>
      <c r="O24" s="9">
        <v>1</v>
      </c>
      <c r="P24" s="9">
        <v>0</v>
      </c>
      <c r="Q24" s="9">
        <v>0</v>
      </c>
      <c r="R24" s="9">
        <v>2</v>
      </c>
      <c r="S24" s="9">
        <v>0</v>
      </c>
      <c r="T24" s="9">
        <v>0</v>
      </c>
      <c r="U24" s="2">
        <f t="shared" si="1"/>
        <v>15</v>
      </c>
      <c r="V24" s="2" t="str">
        <f t="shared" si="0"/>
        <v>Зачет</v>
      </c>
      <c r="W24" s="2" t="str">
        <f t="shared" si="2"/>
        <v>5</v>
      </c>
    </row>
    <row r="25" spans="1:23" ht="13.5">
      <c r="A25" s="2">
        <f>'08.12'!A25</f>
        <v>24</v>
      </c>
      <c r="B25" s="3" t="str">
        <f>'08.12'!B25</f>
        <v>Иванов Иван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0</v>
      </c>
      <c r="T25" s="4">
        <v>0</v>
      </c>
      <c r="U25" s="2">
        <f t="shared" si="1"/>
        <v>9</v>
      </c>
      <c r="V25" s="2" t="str">
        <f t="shared" si="0"/>
        <v>Зачет</v>
      </c>
      <c r="W25" s="2" t="str">
        <f t="shared" si="2"/>
        <v>3</v>
      </c>
    </row>
    <row r="26" spans="1:23" ht="13.5">
      <c r="A26" s="2">
        <f>'08.12'!A26</f>
        <v>25</v>
      </c>
      <c r="B26" s="3" t="str">
        <f>'08.12'!B26</f>
        <v>Иванов Иван</v>
      </c>
      <c r="C26" s="6">
        <v>1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2</v>
      </c>
      <c r="Q26" s="6">
        <v>1</v>
      </c>
      <c r="R26" s="6">
        <v>0</v>
      </c>
      <c r="S26" s="6">
        <v>0</v>
      </c>
      <c r="T26" s="6">
        <v>0</v>
      </c>
      <c r="U26" s="2">
        <f t="shared" si="1"/>
        <v>16</v>
      </c>
      <c r="V26" s="2" t="str">
        <f t="shared" si="0"/>
        <v>Зачет</v>
      </c>
      <c r="W26" s="2" t="str">
        <f t="shared" si="2"/>
        <v>5</v>
      </c>
    </row>
    <row r="27" spans="1:23" ht="13.5">
      <c r="A27" s="2">
        <f>'08.12'!A27</f>
        <v>26</v>
      </c>
      <c r="B27" s="3" t="str">
        <f>'08.12'!B27</f>
        <v>Иванов Иван</v>
      </c>
      <c r="C27" s="9">
        <v>1</v>
      </c>
      <c r="D27" s="9">
        <v>1</v>
      </c>
      <c r="E27" s="9">
        <v>1</v>
      </c>
      <c r="F27" s="9">
        <v>0</v>
      </c>
      <c r="G27" s="9">
        <v>0</v>
      </c>
      <c r="H27" s="9">
        <v>1</v>
      </c>
      <c r="I27" s="9">
        <v>0</v>
      </c>
      <c r="J27" s="9">
        <v>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2">
        <f t="shared" si="1"/>
        <v>5</v>
      </c>
      <c r="V27" s="2" t="str">
        <f t="shared" si="0"/>
        <v>Зачет</v>
      </c>
      <c r="W27" s="2" t="str">
        <f t="shared" si="2"/>
        <v>3</v>
      </c>
    </row>
    <row r="28" spans="1:23" ht="13.5">
      <c r="A28" s="2">
        <f>'08.12'!A28</f>
        <v>27</v>
      </c>
      <c r="B28" s="3" t="str">
        <f>'08.12'!B28</f>
        <v>Иванов Иван</v>
      </c>
      <c r="C28" s="9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2</v>
      </c>
      <c r="P28" s="9">
        <v>2</v>
      </c>
      <c r="Q28" s="9">
        <v>3</v>
      </c>
      <c r="R28" s="9">
        <v>3</v>
      </c>
      <c r="S28" s="9">
        <v>0</v>
      </c>
      <c r="T28" s="9">
        <v>0</v>
      </c>
      <c r="U28" s="2">
        <f t="shared" si="1"/>
        <v>22</v>
      </c>
      <c r="V28" s="2" t="str">
        <f t="shared" si="0"/>
        <v>Зачет</v>
      </c>
      <c r="W28" s="2" t="str">
        <f t="shared" si="2"/>
        <v>5</v>
      </c>
    </row>
    <row r="29" spans="1:23" ht="13.5">
      <c r="A29" s="2">
        <f>'08.12'!A29</f>
        <v>28</v>
      </c>
      <c r="B29" s="3" t="str">
        <f>'08.12'!B29</f>
        <v>Иванов Иван</v>
      </c>
      <c r="C29" s="9">
        <v>1</v>
      </c>
      <c r="D29" s="9">
        <v>1</v>
      </c>
      <c r="E29" s="9">
        <v>1</v>
      </c>
      <c r="F29" s="9">
        <v>1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2">
        <f t="shared" si="1"/>
        <v>6</v>
      </c>
      <c r="V29" s="2" t="str">
        <f t="shared" si="0"/>
        <v>Зачет</v>
      </c>
      <c r="W29" s="2" t="str">
        <f t="shared" si="2"/>
        <v>3</v>
      </c>
    </row>
    <row r="30" spans="1:23" ht="13.5">
      <c r="A30" s="2">
        <f>'08.12'!A30</f>
        <v>29</v>
      </c>
      <c r="B30" s="3" t="str">
        <f>'08.12'!B30</f>
        <v>Иванов Иван</v>
      </c>
      <c r="C30" s="9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2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2">
        <f t="shared" si="1"/>
        <v>14</v>
      </c>
      <c r="V30" s="2" t="str">
        <f t="shared" si="0"/>
        <v>Зачет</v>
      </c>
      <c r="W30" s="2" t="str">
        <f t="shared" si="2"/>
        <v>5</v>
      </c>
    </row>
    <row r="31" spans="1:23" ht="13.5">
      <c r="A31" s="2">
        <f>'08.12'!A31</f>
        <v>30</v>
      </c>
      <c r="B31" s="3" t="str">
        <f>'08.12'!B31</f>
        <v>Иванов Иван</v>
      </c>
      <c r="C31" s="9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0</v>
      </c>
      <c r="K31" s="9">
        <v>1</v>
      </c>
      <c r="L31" s="9">
        <v>1</v>
      </c>
      <c r="M31" s="9">
        <v>1</v>
      </c>
      <c r="N31" s="9">
        <v>1</v>
      </c>
      <c r="O31" s="9">
        <v>2</v>
      </c>
      <c r="P31" s="9">
        <v>2</v>
      </c>
      <c r="Q31" s="9">
        <v>0</v>
      </c>
      <c r="R31" s="9">
        <v>2</v>
      </c>
      <c r="S31" s="9">
        <v>0</v>
      </c>
      <c r="T31" s="9">
        <v>0</v>
      </c>
      <c r="U31" s="2">
        <f t="shared" si="1"/>
        <v>17</v>
      </c>
      <c r="V31" s="2" t="str">
        <f t="shared" si="0"/>
        <v>Зачет</v>
      </c>
      <c r="W31" s="2" t="str">
        <f t="shared" si="2"/>
        <v>5</v>
      </c>
    </row>
    <row r="33" spans="2:21" s="1" customFormat="1" ht="13.5">
      <c r="B33" s="1" t="s">
        <v>25</v>
      </c>
      <c r="C33" s="1">
        <f>AVERAGE(C2:C31)*100</f>
        <v>83.33333333333334</v>
      </c>
      <c r="D33" s="1">
        <f aca="true" t="shared" si="3" ref="D33:N33">AVERAGE(D2:D31)*100</f>
        <v>100</v>
      </c>
      <c r="E33" s="1">
        <f t="shared" si="3"/>
        <v>96.66666666666667</v>
      </c>
      <c r="F33" s="1">
        <f t="shared" si="3"/>
        <v>80</v>
      </c>
      <c r="G33" s="1">
        <f t="shared" si="3"/>
        <v>93.33333333333333</v>
      </c>
      <c r="H33" s="1">
        <f t="shared" si="3"/>
        <v>86.66666666666667</v>
      </c>
      <c r="I33" s="1">
        <f t="shared" si="3"/>
        <v>83.33333333333334</v>
      </c>
      <c r="J33" s="1">
        <f t="shared" si="3"/>
        <v>80</v>
      </c>
      <c r="K33" s="1">
        <f t="shared" si="3"/>
        <v>83.33333333333334</v>
      </c>
      <c r="L33" s="1">
        <f t="shared" si="3"/>
        <v>83.33333333333334</v>
      </c>
      <c r="M33" s="1">
        <f t="shared" si="3"/>
        <v>63.33333333333333</v>
      </c>
      <c r="N33" s="1">
        <f t="shared" si="3"/>
        <v>70</v>
      </c>
      <c r="O33" s="1">
        <f>AVERAGE(O2:O31)*100/2</f>
        <v>48.333333333333336</v>
      </c>
      <c r="P33" s="1">
        <f>AVERAGE(P2:P31)*100/2</f>
        <v>33.33333333333333</v>
      </c>
      <c r="Q33" s="1">
        <f>AVERAGE(Q2:Q31)*100/3</f>
        <v>15.555555555555555</v>
      </c>
      <c r="R33" s="1">
        <f>AVERAGE(R2:R31)*100/3</f>
        <v>27.777777777777782</v>
      </c>
      <c r="S33" s="1">
        <f>AVERAGE(S2:S31)*100/4</f>
        <v>0</v>
      </c>
      <c r="T33" s="1">
        <f>AVERAGE(T2:T31)*100/4</f>
        <v>0.8333333333333334</v>
      </c>
      <c r="U33" s="25">
        <f>AVERAGE(U2:U31)</f>
        <v>13</v>
      </c>
    </row>
  </sheetData>
  <sheetProtection/>
  <conditionalFormatting sqref="C3:T7 C10:T14 C17:T17 C19:T19 C21:T24 C27:T31">
    <cfRule type="expression" priority="1" dxfId="7" stopIfTrue="1">
      <formula>$A$3=1</formula>
    </cfRule>
  </conditionalFormatting>
  <conditionalFormatting sqref="C8:T8 C20:T20 C25:T25">
    <cfRule type="expression" priority="2" dxfId="7" stopIfTrue="1">
      <formula>$A$2=1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Пизик Светлана</dc:creator>
  <cp:keywords/>
  <dc:description/>
  <cp:lastModifiedBy>new</cp:lastModifiedBy>
  <cp:lastPrinted>2010-05-11T18:39:11Z</cp:lastPrinted>
  <dcterms:created xsi:type="dcterms:W3CDTF">2010-03-23T06:10:20Z</dcterms:created>
  <dcterms:modified xsi:type="dcterms:W3CDTF">2021-05-23T18:49:17Z</dcterms:modified>
  <cp:category/>
  <cp:version/>
  <cp:contentType/>
  <cp:contentStatus/>
</cp:coreProperties>
</file>